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C7778202-E001-447B-AF91-5982E903C69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уточнение 1" sheetId="3" r:id="rId1"/>
  </sheets>
  <definedNames>
    <definedName name="_xlnm.Print_Area" localSheetId="0">'уточнение 1'!$A$1:$J$1053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34" i="3" l="1"/>
  <c r="L21" i="3" l="1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L596" i="3"/>
  <c r="L597" i="3"/>
  <c r="L598" i="3"/>
  <c r="L599" i="3"/>
  <c r="L600" i="3"/>
  <c r="L601" i="3"/>
  <c r="L602" i="3"/>
  <c r="L603" i="3"/>
  <c r="L604" i="3"/>
  <c r="L605" i="3"/>
  <c r="L606" i="3"/>
  <c r="L607" i="3"/>
  <c r="L608" i="3"/>
  <c r="L609" i="3"/>
  <c r="L610" i="3"/>
  <c r="L611" i="3"/>
  <c r="L612" i="3"/>
  <c r="L613" i="3"/>
  <c r="L614" i="3"/>
  <c r="L615" i="3"/>
  <c r="L616" i="3"/>
  <c r="L617" i="3"/>
  <c r="L618" i="3"/>
  <c r="L619" i="3"/>
  <c r="L620" i="3"/>
  <c r="L621" i="3"/>
  <c r="L622" i="3"/>
  <c r="L623" i="3"/>
  <c r="L624" i="3"/>
  <c r="L625" i="3"/>
  <c r="L626" i="3"/>
  <c r="L627" i="3"/>
  <c r="L628" i="3"/>
  <c r="L629" i="3"/>
  <c r="L630" i="3"/>
  <c r="L631" i="3"/>
  <c r="L632" i="3"/>
  <c r="L633" i="3"/>
  <c r="L634" i="3"/>
  <c r="L635" i="3"/>
  <c r="L636" i="3"/>
  <c r="L637" i="3"/>
  <c r="L638" i="3"/>
  <c r="L639" i="3"/>
  <c r="L640" i="3"/>
  <c r="L641" i="3"/>
  <c r="L642" i="3"/>
  <c r="L643" i="3"/>
  <c r="L644" i="3"/>
  <c r="L645" i="3"/>
  <c r="L646" i="3"/>
  <c r="L647" i="3"/>
  <c r="L648" i="3"/>
  <c r="L649" i="3"/>
  <c r="L650" i="3"/>
  <c r="L651" i="3"/>
  <c r="L652" i="3"/>
  <c r="L653" i="3"/>
  <c r="L654" i="3"/>
  <c r="L655" i="3"/>
  <c r="L656" i="3"/>
  <c r="L657" i="3"/>
  <c r="L658" i="3"/>
  <c r="L659" i="3"/>
  <c r="L660" i="3"/>
  <c r="L661" i="3"/>
  <c r="L662" i="3"/>
  <c r="L663" i="3"/>
  <c r="L664" i="3"/>
  <c r="L665" i="3"/>
  <c r="L666" i="3"/>
  <c r="L667" i="3"/>
  <c r="L668" i="3"/>
  <c r="L669" i="3"/>
  <c r="L670" i="3"/>
  <c r="L671" i="3"/>
  <c r="L672" i="3"/>
  <c r="L673" i="3"/>
  <c r="L674" i="3"/>
  <c r="L675" i="3"/>
  <c r="L676" i="3"/>
  <c r="L677" i="3"/>
  <c r="L678" i="3"/>
  <c r="L679" i="3"/>
  <c r="L680" i="3"/>
  <c r="L681" i="3"/>
  <c r="L682" i="3"/>
  <c r="L683" i="3"/>
  <c r="L684" i="3"/>
  <c r="L685" i="3"/>
  <c r="L686" i="3"/>
  <c r="L687" i="3"/>
  <c r="L688" i="3"/>
  <c r="L689" i="3"/>
  <c r="L690" i="3"/>
  <c r="L691" i="3"/>
  <c r="L692" i="3"/>
  <c r="L693" i="3"/>
  <c r="L694" i="3"/>
  <c r="L695" i="3"/>
  <c r="L696" i="3"/>
  <c r="L697" i="3"/>
  <c r="L698" i="3"/>
  <c r="L699" i="3"/>
  <c r="L700" i="3"/>
  <c r="L701" i="3"/>
  <c r="L702" i="3"/>
  <c r="L703" i="3"/>
  <c r="L704" i="3"/>
  <c r="L705" i="3"/>
  <c r="L706" i="3"/>
  <c r="L707" i="3"/>
  <c r="L708" i="3"/>
  <c r="L709" i="3"/>
  <c r="L710" i="3"/>
  <c r="L711" i="3"/>
  <c r="L712" i="3"/>
  <c r="L713" i="3"/>
  <c r="L714" i="3"/>
  <c r="L715" i="3"/>
  <c r="L716" i="3"/>
  <c r="L717" i="3"/>
  <c r="L718" i="3"/>
  <c r="L719" i="3"/>
  <c r="L720" i="3"/>
  <c r="L721" i="3"/>
  <c r="L722" i="3"/>
  <c r="L723" i="3"/>
  <c r="L724" i="3"/>
  <c r="L725" i="3"/>
  <c r="L726" i="3"/>
  <c r="L727" i="3"/>
  <c r="L728" i="3"/>
  <c r="L729" i="3"/>
  <c r="L730" i="3"/>
  <c r="L731" i="3"/>
  <c r="L732" i="3"/>
  <c r="L733" i="3"/>
  <c r="L734" i="3"/>
  <c r="L735" i="3"/>
  <c r="L736" i="3"/>
  <c r="L737" i="3"/>
  <c r="L738" i="3"/>
  <c r="L739" i="3"/>
  <c r="L740" i="3"/>
  <c r="L741" i="3"/>
  <c r="L742" i="3"/>
  <c r="L743" i="3"/>
  <c r="L744" i="3"/>
  <c r="L745" i="3"/>
  <c r="L746" i="3"/>
  <c r="L747" i="3"/>
  <c r="L748" i="3"/>
  <c r="L749" i="3"/>
  <c r="L750" i="3"/>
  <c r="L751" i="3"/>
  <c r="L752" i="3"/>
  <c r="L753" i="3"/>
  <c r="L754" i="3"/>
  <c r="L755" i="3"/>
  <c r="L756" i="3"/>
  <c r="L757" i="3"/>
  <c r="L758" i="3"/>
  <c r="L759" i="3"/>
  <c r="L760" i="3"/>
  <c r="L761" i="3"/>
  <c r="L762" i="3"/>
  <c r="L763" i="3"/>
  <c r="L764" i="3"/>
  <c r="L765" i="3"/>
  <c r="L766" i="3"/>
  <c r="L767" i="3"/>
  <c r="L768" i="3"/>
  <c r="L769" i="3"/>
  <c r="L770" i="3"/>
  <c r="L771" i="3"/>
  <c r="L772" i="3"/>
  <c r="L773" i="3"/>
  <c r="L774" i="3"/>
  <c r="L775" i="3"/>
  <c r="L776" i="3"/>
  <c r="L777" i="3"/>
  <c r="L778" i="3"/>
  <c r="L779" i="3"/>
  <c r="L780" i="3"/>
  <c r="L781" i="3"/>
  <c r="L782" i="3"/>
  <c r="L783" i="3"/>
  <c r="L784" i="3"/>
  <c r="L785" i="3"/>
  <c r="L786" i="3"/>
  <c r="L787" i="3"/>
  <c r="L788" i="3"/>
  <c r="L789" i="3"/>
  <c r="L790" i="3"/>
  <c r="L791" i="3"/>
  <c r="L792" i="3"/>
  <c r="L793" i="3"/>
  <c r="L794" i="3"/>
  <c r="L795" i="3"/>
  <c r="L796" i="3"/>
  <c r="L797" i="3"/>
  <c r="L798" i="3"/>
  <c r="L799" i="3"/>
  <c r="L800" i="3"/>
  <c r="L801" i="3"/>
  <c r="L802" i="3"/>
  <c r="L803" i="3"/>
  <c r="L804" i="3"/>
  <c r="L805" i="3"/>
  <c r="L806" i="3"/>
  <c r="L807" i="3"/>
  <c r="L808" i="3"/>
  <c r="L809" i="3"/>
  <c r="L810" i="3"/>
  <c r="L811" i="3"/>
  <c r="L812" i="3"/>
  <c r="L813" i="3"/>
  <c r="L814" i="3"/>
  <c r="L815" i="3"/>
  <c r="L816" i="3"/>
  <c r="L817" i="3"/>
  <c r="L818" i="3"/>
  <c r="L819" i="3"/>
  <c r="L820" i="3"/>
  <c r="L821" i="3"/>
  <c r="L822" i="3"/>
  <c r="L823" i="3"/>
  <c r="L824" i="3"/>
  <c r="L825" i="3"/>
  <c r="L826" i="3"/>
  <c r="L827" i="3"/>
  <c r="L828" i="3"/>
  <c r="L829" i="3"/>
  <c r="L830" i="3"/>
  <c r="L831" i="3"/>
  <c r="L832" i="3"/>
  <c r="L833" i="3"/>
  <c r="L834" i="3"/>
  <c r="L835" i="3"/>
  <c r="L836" i="3"/>
  <c r="L837" i="3"/>
  <c r="L838" i="3"/>
  <c r="L839" i="3"/>
  <c r="L840" i="3"/>
  <c r="L841" i="3"/>
  <c r="L842" i="3"/>
  <c r="L843" i="3"/>
  <c r="L844" i="3"/>
  <c r="L845" i="3"/>
  <c r="L846" i="3"/>
  <c r="L847" i="3"/>
  <c r="L848" i="3"/>
  <c r="L849" i="3"/>
  <c r="L850" i="3"/>
  <c r="L851" i="3"/>
  <c r="L852" i="3"/>
  <c r="L853" i="3"/>
  <c r="L854" i="3"/>
  <c r="L855" i="3"/>
  <c r="L856" i="3"/>
  <c r="L857" i="3"/>
  <c r="L858" i="3"/>
  <c r="L859" i="3"/>
  <c r="L860" i="3"/>
  <c r="L861" i="3"/>
  <c r="L862" i="3"/>
  <c r="L863" i="3"/>
  <c r="L864" i="3"/>
  <c r="L865" i="3"/>
  <c r="L866" i="3"/>
  <c r="L867" i="3"/>
  <c r="L868" i="3"/>
  <c r="L869" i="3"/>
  <c r="L870" i="3"/>
  <c r="L871" i="3"/>
  <c r="L872" i="3"/>
  <c r="L873" i="3"/>
  <c r="L874" i="3"/>
  <c r="L875" i="3"/>
  <c r="L876" i="3"/>
  <c r="L877" i="3"/>
  <c r="L878" i="3"/>
  <c r="L879" i="3"/>
  <c r="L880" i="3"/>
  <c r="L881" i="3"/>
  <c r="L882" i="3"/>
  <c r="L883" i="3"/>
  <c r="L884" i="3"/>
  <c r="L885" i="3"/>
  <c r="L886" i="3"/>
  <c r="L887" i="3"/>
  <c r="L888" i="3"/>
  <c r="L889" i="3"/>
  <c r="L890" i="3"/>
  <c r="L891" i="3"/>
  <c r="L892" i="3"/>
  <c r="L893" i="3"/>
  <c r="L894" i="3"/>
  <c r="L895" i="3"/>
  <c r="L896" i="3"/>
  <c r="L897" i="3"/>
  <c r="L898" i="3"/>
  <c r="L899" i="3"/>
  <c r="L900" i="3"/>
  <c r="L901" i="3"/>
  <c r="L902" i="3"/>
  <c r="L903" i="3"/>
  <c r="L904" i="3"/>
  <c r="L905" i="3"/>
  <c r="L906" i="3"/>
  <c r="L907" i="3"/>
  <c r="L908" i="3"/>
  <c r="L909" i="3"/>
  <c r="L910" i="3"/>
  <c r="L911" i="3"/>
  <c r="L912" i="3"/>
  <c r="L913" i="3"/>
  <c r="L914" i="3"/>
  <c r="L915" i="3"/>
  <c r="L916" i="3"/>
  <c r="L917" i="3"/>
  <c r="L918" i="3"/>
  <c r="L919" i="3"/>
  <c r="L920" i="3"/>
  <c r="L921" i="3"/>
  <c r="L922" i="3"/>
  <c r="L923" i="3"/>
  <c r="L924" i="3"/>
  <c r="L925" i="3"/>
  <c r="L926" i="3"/>
  <c r="L927" i="3"/>
  <c r="L928" i="3"/>
  <c r="L929" i="3"/>
  <c r="L930" i="3"/>
  <c r="L931" i="3"/>
  <c r="L932" i="3"/>
  <c r="L933" i="3"/>
  <c r="L934" i="3"/>
  <c r="L935" i="3"/>
  <c r="L936" i="3"/>
  <c r="L937" i="3"/>
  <c r="L938" i="3"/>
  <c r="L939" i="3"/>
  <c r="L940" i="3"/>
  <c r="L941" i="3"/>
  <c r="L942" i="3"/>
  <c r="L943" i="3"/>
  <c r="L944" i="3"/>
  <c r="L945" i="3"/>
  <c r="L946" i="3"/>
  <c r="L947" i="3"/>
  <c r="L948" i="3"/>
  <c r="L949" i="3"/>
  <c r="L950" i="3"/>
  <c r="L951" i="3"/>
  <c r="L952" i="3"/>
  <c r="L953" i="3"/>
  <c r="L954" i="3"/>
  <c r="L955" i="3"/>
  <c r="L956" i="3"/>
  <c r="L957" i="3"/>
  <c r="L958" i="3"/>
  <c r="L959" i="3"/>
  <c r="L960" i="3"/>
  <c r="L961" i="3"/>
  <c r="L962" i="3"/>
  <c r="L963" i="3"/>
  <c r="L964" i="3"/>
  <c r="L965" i="3"/>
  <c r="L966" i="3"/>
  <c r="L967" i="3"/>
  <c r="L968" i="3"/>
  <c r="L969" i="3"/>
  <c r="L970" i="3"/>
  <c r="L971" i="3"/>
  <c r="L972" i="3"/>
  <c r="L973" i="3"/>
  <c r="L974" i="3"/>
  <c r="L975" i="3"/>
  <c r="L976" i="3"/>
  <c r="L977" i="3"/>
  <c r="L978" i="3"/>
  <c r="L979" i="3"/>
  <c r="L980" i="3"/>
  <c r="L981" i="3"/>
  <c r="L982" i="3"/>
  <c r="L983" i="3"/>
  <c r="L984" i="3"/>
  <c r="L985" i="3"/>
  <c r="L986" i="3"/>
  <c r="L987" i="3"/>
  <c r="L988" i="3"/>
  <c r="L989" i="3"/>
  <c r="L990" i="3"/>
  <c r="L991" i="3"/>
  <c r="L992" i="3"/>
  <c r="L993" i="3"/>
  <c r="L994" i="3"/>
  <c r="L995" i="3"/>
  <c r="L996" i="3"/>
  <c r="L997" i="3"/>
  <c r="L998" i="3"/>
  <c r="L999" i="3"/>
  <c r="L1000" i="3"/>
  <c r="L1001" i="3"/>
  <c r="L1002" i="3"/>
  <c r="L1003" i="3"/>
  <c r="L1004" i="3"/>
  <c r="L1005" i="3"/>
  <c r="L1006" i="3"/>
  <c r="L1007" i="3"/>
  <c r="L1008" i="3"/>
  <c r="L1009" i="3"/>
  <c r="L1010" i="3"/>
  <c r="L1011" i="3"/>
  <c r="L1012" i="3"/>
  <c r="L1013" i="3"/>
  <c r="L1014" i="3"/>
  <c r="L1015" i="3"/>
  <c r="L1016" i="3"/>
  <c r="L1017" i="3"/>
  <c r="L1018" i="3"/>
  <c r="L1019" i="3"/>
  <c r="L1020" i="3"/>
  <c r="L1021" i="3"/>
  <c r="L1022" i="3"/>
  <c r="L1023" i="3"/>
  <c r="L1024" i="3"/>
  <c r="L1025" i="3"/>
  <c r="L1026" i="3"/>
  <c r="L1027" i="3"/>
  <c r="L1028" i="3"/>
  <c r="L1029" i="3"/>
  <c r="L1030" i="3"/>
  <c r="L1031" i="3"/>
  <c r="L1032" i="3"/>
  <c r="L1033" i="3"/>
  <c r="L1034" i="3"/>
  <c r="L1035" i="3"/>
  <c r="L1036" i="3"/>
  <c r="L1037" i="3"/>
  <c r="L1038" i="3"/>
  <c r="L1039" i="3"/>
  <c r="L1040" i="3"/>
  <c r="L1041" i="3"/>
  <c r="L1042" i="3"/>
  <c r="L1043" i="3"/>
  <c r="L1044" i="3"/>
  <c r="L1045" i="3"/>
  <c r="L1046" i="3"/>
  <c r="L1047" i="3"/>
  <c r="L1048" i="3"/>
  <c r="L1049" i="3"/>
  <c r="L1050" i="3"/>
  <c r="L1051" i="3"/>
  <c r="L1052" i="3"/>
  <c r="L1053" i="3"/>
  <c r="L1054" i="3"/>
  <c r="L1055" i="3"/>
  <c r="L1056" i="3"/>
  <c r="L1057" i="3"/>
  <c r="L1058" i="3"/>
  <c r="L1059" i="3"/>
  <c r="L1060" i="3"/>
  <c r="L1061" i="3"/>
  <c r="L1062" i="3"/>
  <c r="L1063" i="3"/>
  <c r="L1064" i="3"/>
  <c r="L1065" i="3"/>
  <c r="L1066" i="3"/>
  <c r="L1067" i="3"/>
  <c r="L1068" i="3"/>
  <c r="L1069" i="3"/>
  <c r="L1070" i="3"/>
  <c r="L1071" i="3"/>
  <c r="L1072" i="3"/>
  <c r="L1073" i="3"/>
  <c r="L1074" i="3"/>
  <c r="L20" i="3"/>
  <c r="H28" i="3" l="1"/>
  <c r="E1031" i="3" l="1"/>
  <c r="F1031" i="3"/>
  <c r="G1031" i="3"/>
  <c r="D1031" i="3"/>
  <c r="D1034" i="3"/>
  <c r="E1036" i="3"/>
  <c r="F1036" i="3"/>
  <c r="G1036" i="3"/>
  <c r="H1036" i="3"/>
  <c r="I1036" i="3"/>
  <c r="J1036" i="3"/>
  <c r="D1036" i="3"/>
  <c r="E1037" i="3"/>
  <c r="F1037" i="3"/>
  <c r="G1037" i="3"/>
  <c r="D1037" i="3"/>
  <c r="I1038" i="3"/>
  <c r="J1038" i="3"/>
  <c r="H1038" i="3"/>
  <c r="D1046" i="3"/>
  <c r="I1043" i="3"/>
  <c r="J1043" i="3"/>
  <c r="H1043" i="3"/>
  <c r="E1043" i="3"/>
  <c r="F1043" i="3"/>
  <c r="G1043" i="3"/>
  <c r="D1043" i="3"/>
  <c r="E1044" i="3"/>
  <c r="F1044" i="3"/>
  <c r="G1044" i="3"/>
  <c r="D1044" i="3"/>
  <c r="I1045" i="3"/>
  <c r="J1045" i="3"/>
  <c r="H1045" i="3"/>
  <c r="E1046" i="3"/>
  <c r="F1046" i="3"/>
  <c r="G1046" i="3"/>
  <c r="H1046" i="3"/>
  <c r="I1046" i="3"/>
  <c r="J1046" i="3"/>
  <c r="E1048" i="3"/>
  <c r="F1048" i="3"/>
  <c r="G1048" i="3"/>
  <c r="H1048" i="3"/>
  <c r="I1048" i="3"/>
  <c r="J1048" i="3"/>
  <c r="D1048" i="3"/>
  <c r="I495" i="3"/>
  <c r="J495" i="3"/>
  <c r="H495" i="3"/>
  <c r="H497" i="3" s="1"/>
  <c r="H533" i="3"/>
  <c r="H534" i="3"/>
  <c r="H531" i="3" s="1"/>
  <c r="H536" i="3"/>
  <c r="G535" i="3"/>
  <c r="D535" i="3"/>
  <c r="D531" i="3"/>
  <c r="I534" i="3"/>
  <c r="I531" i="3" s="1"/>
  <c r="I532" i="3" s="1"/>
  <c r="J534" i="3"/>
  <c r="J531" i="3" s="1"/>
  <c r="J532" i="3" s="1"/>
  <c r="I535" i="3"/>
  <c r="J535" i="3"/>
  <c r="G532" i="3"/>
  <c r="I588" i="3"/>
  <c r="J588" i="3"/>
  <c r="H588" i="3"/>
  <c r="H590" i="3" s="1"/>
  <c r="D63" i="3"/>
  <c r="I994" i="3"/>
  <c r="I992" i="3" s="1"/>
  <c r="J994" i="3"/>
  <c r="J992" i="3" s="1"/>
  <c r="H994" i="3"/>
  <c r="H992" i="3" s="1"/>
  <c r="H978" i="3" s="1"/>
  <c r="I601" i="3"/>
  <c r="J601" i="3"/>
  <c r="H601" i="3"/>
  <c r="H603" i="3" s="1"/>
  <c r="H604" i="3"/>
  <c r="H339" i="3"/>
  <c r="H30" i="3" s="1"/>
  <c r="H686" i="3"/>
  <c r="G686" i="3"/>
  <c r="H247" i="3" l="1"/>
  <c r="H73" i="3"/>
  <c r="H34" i="3" s="1"/>
  <c r="H282" i="3"/>
  <c r="H280" i="3" s="1"/>
  <c r="H238" i="3"/>
  <c r="H237" i="3" s="1"/>
  <c r="H747" i="3"/>
  <c r="H243" i="3"/>
  <c r="H244" i="3" s="1"/>
  <c r="H69" i="3"/>
  <c r="H711" i="3"/>
  <c r="H683" i="3"/>
  <c r="H832" i="3"/>
  <c r="H854" i="3"/>
  <c r="J94" i="3"/>
  <c r="I94" i="3"/>
  <c r="H175" i="3"/>
  <c r="H174" i="3" s="1"/>
  <c r="H169" i="3"/>
  <c r="H168" i="3" s="1"/>
  <c r="H71" i="3" s="1"/>
  <c r="H275" i="3"/>
  <c r="H274" i="3" s="1"/>
  <c r="H207" i="3"/>
  <c r="H206" i="3" s="1"/>
  <c r="H200" i="3" s="1"/>
  <c r="H186" i="3"/>
  <c r="H165" i="3" s="1"/>
  <c r="H164" i="3" s="1"/>
  <c r="H163" i="3" s="1"/>
  <c r="H66" i="3" s="1"/>
  <c r="J172" i="3"/>
  <c r="I172" i="3"/>
  <c r="H172" i="3"/>
  <c r="E172" i="3"/>
  <c r="D172" i="3"/>
  <c r="H176" i="3"/>
  <c r="H80" i="3" s="1"/>
  <c r="I603" i="3"/>
  <c r="I605" i="3"/>
  <c r="J857" i="3"/>
  <c r="I857" i="3"/>
  <c r="G857" i="3"/>
  <c r="F857" i="3"/>
  <c r="E857" i="3"/>
  <c r="D857" i="3"/>
  <c r="H856" i="3"/>
  <c r="H857" i="3" s="1"/>
  <c r="G855" i="3"/>
  <c r="F855" i="3"/>
  <c r="G853" i="3"/>
  <c r="F853" i="3"/>
  <c r="F851" i="3" s="1"/>
  <c r="H867" i="3"/>
  <c r="H868" i="3" s="1"/>
  <c r="H846" i="3"/>
  <c r="H844" i="3"/>
  <c r="H511" i="3"/>
  <c r="H878" i="3"/>
  <c r="G245" i="3"/>
  <c r="O765" i="3"/>
  <c r="G687" i="3"/>
  <c r="G616" i="3"/>
  <c r="G614" i="3" s="1"/>
  <c r="H876" i="3"/>
  <c r="H873" i="3" s="1"/>
  <c r="H875" i="3" s="1"/>
  <c r="J868" i="3"/>
  <c r="I868" i="3"/>
  <c r="G868" i="3"/>
  <c r="F868" i="3"/>
  <c r="E868" i="3"/>
  <c r="D868" i="3"/>
  <c r="G866" i="3"/>
  <c r="F866" i="3"/>
  <c r="G864" i="3"/>
  <c r="F864" i="3"/>
  <c r="F862" i="3" s="1"/>
  <c r="H97" i="3"/>
  <c r="H744" i="3"/>
  <c r="H742" i="3" s="1"/>
  <c r="H224" i="3"/>
  <c r="H225" i="3" s="1"/>
  <c r="H122" i="3"/>
  <c r="H121" i="3" s="1"/>
  <c r="H118" i="3" s="1"/>
  <c r="H116" i="3" s="1"/>
  <c r="H117" i="3" s="1"/>
  <c r="J822" i="3"/>
  <c r="I822" i="3"/>
  <c r="H822" i="3"/>
  <c r="G822" i="3"/>
  <c r="F822" i="3"/>
  <c r="E822" i="3"/>
  <c r="D822" i="3"/>
  <c r="D407" i="3"/>
  <c r="G407" i="3"/>
  <c r="H407" i="3"/>
  <c r="I407" i="3"/>
  <c r="J407" i="3"/>
  <c r="F970" i="3"/>
  <c r="F969" i="3" s="1"/>
  <c r="G970" i="3"/>
  <c r="G969" i="3" s="1"/>
  <c r="J605" i="3"/>
  <c r="D660" i="3"/>
  <c r="J974" i="3"/>
  <c r="I974" i="3"/>
  <c r="H974" i="3"/>
  <c r="D974" i="3"/>
  <c r="J971" i="3"/>
  <c r="I971" i="3"/>
  <c r="H971" i="3"/>
  <c r="E971" i="3"/>
  <c r="D971" i="3"/>
  <c r="J983" i="3"/>
  <c r="J985" i="3" s="1"/>
  <c r="I983" i="3"/>
  <c r="I985" i="3" s="1"/>
  <c r="H983" i="3"/>
  <c r="H985" i="3" s="1"/>
  <c r="G983" i="3"/>
  <c r="G984" i="3" s="1"/>
  <c r="D983" i="3"/>
  <c r="D984" i="3" s="1"/>
  <c r="G993" i="3"/>
  <c r="F993" i="3"/>
  <c r="E993" i="3"/>
  <c r="D993" i="3"/>
  <c r="J990" i="3"/>
  <c r="J991" i="3" s="1"/>
  <c r="I990" i="3"/>
  <c r="I991" i="3" s="1"/>
  <c r="H990" i="3"/>
  <c r="H991" i="3" s="1"/>
  <c r="G990" i="3"/>
  <c r="G991" i="3" s="1"/>
  <c r="F990" i="3"/>
  <c r="F991" i="3" s="1"/>
  <c r="E990" i="3"/>
  <c r="E991" i="3" s="1"/>
  <c r="D990" i="3"/>
  <c r="D991" i="3" s="1"/>
  <c r="J987" i="3"/>
  <c r="J988" i="3" s="1"/>
  <c r="I987" i="3"/>
  <c r="I988" i="3" s="1"/>
  <c r="H987" i="3"/>
  <c r="H988" i="3" s="1"/>
  <c r="G987" i="3"/>
  <c r="G988" i="3" s="1"/>
  <c r="F987" i="3"/>
  <c r="F988" i="3" s="1"/>
  <c r="E987" i="3"/>
  <c r="E988" i="3" s="1"/>
  <c r="D987" i="3"/>
  <c r="D988" i="3" s="1"/>
  <c r="J1004" i="3"/>
  <c r="I1004" i="3"/>
  <c r="G1004" i="3"/>
  <c r="F1004" i="3"/>
  <c r="E1004" i="3"/>
  <c r="D1004" i="3"/>
  <c r="H1001" i="3"/>
  <c r="H999" i="3" s="1"/>
  <c r="D950" i="3"/>
  <c r="J948" i="3"/>
  <c r="J949" i="3" s="1"/>
  <c r="I948" i="3"/>
  <c r="I949" i="3" s="1"/>
  <c r="H948" i="3"/>
  <c r="H949" i="3" s="1"/>
  <c r="E948" i="3"/>
  <c r="E949" i="3" s="1"/>
  <c r="D948" i="3"/>
  <c r="D949" i="3" s="1"/>
  <c r="D937" i="3"/>
  <c r="D936" i="3"/>
  <c r="D935" i="3"/>
  <c r="G922" i="3"/>
  <c r="F922" i="3"/>
  <c r="E922" i="3"/>
  <c r="H921" i="3"/>
  <c r="H923" i="3" s="1"/>
  <c r="D921" i="3"/>
  <c r="D922" i="3" s="1"/>
  <c r="D917" i="3"/>
  <c r="D916" i="3" s="1"/>
  <c r="H918" i="3"/>
  <c r="H916" i="3" s="1"/>
  <c r="G917" i="3"/>
  <c r="J909" i="3"/>
  <c r="I909" i="3"/>
  <c r="G908" i="3"/>
  <c r="F908" i="3"/>
  <c r="E908" i="3"/>
  <c r="D907" i="3"/>
  <c r="D908" i="3" s="1"/>
  <c r="D906" i="3"/>
  <c r="J880" i="3"/>
  <c r="I880" i="3"/>
  <c r="H880" i="3"/>
  <c r="G880" i="3"/>
  <c r="F880" i="3"/>
  <c r="E880" i="3"/>
  <c r="D880" i="3"/>
  <c r="H835" i="3"/>
  <c r="H836" i="3"/>
  <c r="H829" i="3" s="1"/>
  <c r="J824" i="3"/>
  <c r="I824" i="3"/>
  <c r="H824" i="3"/>
  <c r="G824" i="3"/>
  <c r="F824" i="3"/>
  <c r="F825" i="3" s="1"/>
  <c r="E824" i="3"/>
  <c r="D824" i="3"/>
  <c r="F818" i="3"/>
  <c r="F817" i="3" s="1"/>
  <c r="J812" i="3"/>
  <c r="I812" i="3"/>
  <c r="E811" i="3"/>
  <c r="D811" i="3"/>
  <c r="J806" i="3"/>
  <c r="I806" i="3"/>
  <c r="E805" i="3"/>
  <c r="D805" i="3"/>
  <c r="J798" i="3"/>
  <c r="I798" i="3"/>
  <c r="H798" i="3"/>
  <c r="G798" i="3"/>
  <c r="F798" i="3"/>
  <c r="E798" i="3"/>
  <c r="D798" i="3"/>
  <c r="J792" i="3"/>
  <c r="I792" i="3"/>
  <c r="H792" i="3"/>
  <c r="G792" i="3"/>
  <c r="F792" i="3"/>
  <c r="E792" i="3"/>
  <c r="D784" i="3"/>
  <c r="D786" i="3"/>
  <c r="D787" i="3" s="1"/>
  <c r="J780" i="3"/>
  <c r="I780" i="3"/>
  <c r="H780" i="3"/>
  <c r="G780" i="3"/>
  <c r="F780" i="3"/>
  <c r="E780" i="3"/>
  <c r="J775" i="3"/>
  <c r="I775" i="3"/>
  <c r="H775" i="3"/>
  <c r="G774" i="3"/>
  <c r="F774" i="3"/>
  <c r="E774" i="3"/>
  <c r="D774" i="3"/>
  <c r="J771" i="3"/>
  <c r="I771" i="3"/>
  <c r="F770" i="3"/>
  <c r="D770" i="3"/>
  <c r="J768" i="3"/>
  <c r="I768" i="3"/>
  <c r="H768" i="3"/>
  <c r="G767" i="3"/>
  <c r="F767" i="3"/>
  <c r="E767" i="3"/>
  <c r="D767" i="3"/>
  <c r="J764" i="3"/>
  <c r="I764" i="3"/>
  <c r="G749" i="3"/>
  <c r="F749" i="3"/>
  <c r="G746" i="3"/>
  <c r="F746" i="3"/>
  <c r="E746" i="3"/>
  <c r="D746" i="3"/>
  <c r="E732" i="3"/>
  <c r="J730" i="3"/>
  <c r="I730" i="3"/>
  <c r="H730" i="3"/>
  <c r="G729" i="3"/>
  <c r="F729" i="3"/>
  <c r="E729" i="3"/>
  <c r="D729" i="3"/>
  <c r="E718" i="3"/>
  <c r="D718" i="3"/>
  <c r="J716" i="3"/>
  <c r="I716" i="3"/>
  <c r="H716" i="3"/>
  <c r="G715" i="3"/>
  <c r="F715" i="3"/>
  <c r="E715" i="3"/>
  <c r="D715" i="3"/>
  <c r="H713" i="3"/>
  <c r="E712" i="3"/>
  <c r="D712" i="3"/>
  <c r="D703" i="3"/>
  <c r="G690" i="3"/>
  <c r="D690" i="3"/>
  <c r="J688" i="3"/>
  <c r="I688" i="3"/>
  <c r="F687" i="3"/>
  <c r="D687" i="3"/>
  <c r="D684" i="3"/>
  <c r="D681" i="3"/>
  <c r="D673" i="3"/>
  <c r="D670" i="3"/>
  <c r="D667" i="3"/>
  <c r="H607" i="3"/>
  <c r="G606" i="3"/>
  <c r="F606" i="3"/>
  <c r="J567" i="3"/>
  <c r="I567" i="3"/>
  <c r="H567" i="3"/>
  <c r="G566" i="3"/>
  <c r="F566" i="3"/>
  <c r="E566" i="3"/>
  <c r="D566" i="3"/>
  <c r="J564" i="3"/>
  <c r="I564" i="3"/>
  <c r="H564" i="3"/>
  <c r="G564" i="3"/>
  <c r="F564" i="3"/>
  <c r="E564" i="3"/>
  <c r="D564" i="3"/>
  <c r="G538" i="3"/>
  <c r="F535" i="3"/>
  <c r="E535" i="3"/>
  <c r="H525" i="3"/>
  <c r="G524" i="3"/>
  <c r="F524" i="3"/>
  <c r="E524" i="3"/>
  <c r="D524" i="3"/>
  <c r="J525" i="3"/>
  <c r="I525" i="3"/>
  <c r="H522" i="3"/>
  <c r="H520" i="3" s="1"/>
  <c r="G521" i="3"/>
  <c r="F521" i="3"/>
  <c r="E521" i="3"/>
  <c r="D521" i="3"/>
  <c r="J522" i="3"/>
  <c r="I522" i="3"/>
  <c r="J519" i="3"/>
  <c r="I519" i="3"/>
  <c r="H519" i="3"/>
  <c r="G518" i="3"/>
  <c r="F518" i="3"/>
  <c r="E518" i="3"/>
  <c r="D518" i="3"/>
  <c r="J511" i="3"/>
  <c r="I511" i="3"/>
  <c r="G510" i="3"/>
  <c r="F510" i="3"/>
  <c r="E510" i="3"/>
  <c r="D510" i="3"/>
  <c r="J508" i="3"/>
  <c r="I508" i="3"/>
  <c r="G507" i="3"/>
  <c r="J505" i="3"/>
  <c r="I505" i="3"/>
  <c r="G504" i="3"/>
  <c r="G503" i="3" s="1"/>
  <c r="E497" i="3"/>
  <c r="F497" i="3"/>
  <c r="G497" i="3"/>
  <c r="J482" i="3"/>
  <c r="I482" i="3"/>
  <c r="J449" i="3"/>
  <c r="I449" i="3"/>
  <c r="H449" i="3"/>
  <c r="F449" i="3"/>
  <c r="E449" i="3"/>
  <c r="D449" i="3"/>
  <c r="J435" i="3"/>
  <c r="I435" i="3"/>
  <c r="H435" i="3"/>
  <c r="F435" i="3"/>
  <c r="E435" i="3"/>
  <c r="D435" i="3"/>
  <c r="J421" i="3"/>
  <c r="I421" i="3"/>
  <c r="H421" i="3"/>
  <c r="G421" i="3"/>
  <c r="D421" i="3"/>
  <c r="J381" i="3"/>
  <c r="I381" i="3"/>
  <c r="H381" i="3"/>
  <c r="G380" i="3"/>
  <c r="F380" i="3"/>
  <c r="E380" i="3"/>
  <c r="D380" i="3"/>
  <c r="F363" i="3"/>
  <c r="E363" i="3"/>
  <c r="H328" i="3"/>
  <c r="G327" i="3"/>
  <c r="F327" i="3"/>
  <c r="E327" i="3"/>
  <c r="D327" i="3"/>
  <c r="F311" i="3"/>
  <c r="E311" i="3"/>
  <c r="E281" i="3"/>
  <c r="D281" i="3"/>
  <c r="J279" i="3"/>
  <c r="J280" i="3" s="1"/>
  <c r="J281" i="3" s="1"/>
  <c r="I279" i="3"/>
  <c r="I280" i="3" s="1"/>
  <c r="I281" i="3" s="1"/>
  <c r="E279" i="3"/>
  <c r="D279" i="3"/>
  <c r="J276" i="3"/>
  <c r="I276" i="3"/>
  <c r="E276" i="3"/>
  <c r="D276" i="3"/>
  <c r="E271" i="3"/>
  <c r="J264" i="3"/>
  <c r="I264" i="3"/>
  <c r="E264" i="3"/>
  <c r="D264" i="3"/>
  <c r="J262" i="3"/>
  <c r="I262" i="3"/>
  <c r="E262" i="3"/>
  <c r="D262" i="3"/>
  <c r="J246" i="3"/>
  <c r="I246" i="3"/>
  <c r="H246" i="3"/>
  <c r="G246" i="3"/>
  <c r="F246" i="3"/>
  <c r="E246" i="3"/>
  <c r="D246" i="3"/>
  <c r="J244" i="3"/>
  <c r="I244" i="3"/>
  <c r="E244" i="3"/>
  <c r="D244" i="3"/>
  <c r="J240" i="3"/>
  <c r="I240" i="3"/>
  <c r="E240" i="3"/>
  <c r="D240" i="3"/>
  <c r="J234" i="3"/>
  <c r="I234" i="3"/>
  <c r="E234" i="3"/>
  <c r="J225" i="3"/>
  <c r="I225" i="3"/>
  <c r="E225" i="3"/>
  <c r="D225" i="3"/>
  <c r="J222" i="3"/>
  <c r="I222" i="3"/>
  <c r="E222" i="3"/>
  <c r="D222" i="3"/>
  <c r="J201" i="3"/>
  <c r="I201" i="3"/>
  <c r="E201" i="3"/>
  <c r="D201" i="3"/>
  <c r="J183" i="3"/>
  <c r="I183" i="3"/>
  <c r="E183" i="3"/>
  <c r="D183" i="3"/>
  <c r="J173" i="3"/>
  <c r="I173" i="3"/>
  <c r="E173" i="3"/>
  <c r="D173" i="3"/>
  <c r="J161" i="3"/>
  <c r="I161" i="3"/>
  <c r="E161" i="3"/>
  <c r="D161" i="3"/>
  <c r="G151" i="3"/>
  <c r="E151" i="3"/>
  <c r="D151" i="3"/>
  <c r="G145" i="3"/>
  <c r="E145" i="3"/>
  <c r="D145" i="3"/>
  <c r="J136" i="3"/>
  <c r="I136" i="3"/>
  <c r="H136" i="3"/>
  <c r="G136" i="3"/>
  <c r="D136" i="3"/>
  <c r="J132" i="3"/>
  <c r="I132" i="3"/>
  <c r="H132" i="3"/>
  <c r="G132" i="3"/>
  <c r="F132" i="3"/>
  <c r="E132" i="3"/>
  <c r="D132" i="3"/>
  <c r="J131" i="3"/>
  <c r="I131" i="3"/>
  <c r="H131" i="3"/>
  <c r="G131" i="3"/>
  <c r="D131" i="3"/>
  <c r="J123" i="3"/>
  <c r="I123" i="3"/>
  <c r="D123" i="3"/>
  <c r="J117" i="3"/>
  <c r="I117" i="3"/>
  <c r="D117" i="3"/>
  <c r="J104" i="3"/>
  <c r="I104" i="3"/>
  <c r="J89" i="3"/>
  <c r="I89" i="3"/>
  <c r="J57" i="3"/>
  <c r="I57" i="3"/>
  <c r="D56" i="3"/>
  <c r="D52" i="3"/>
  <c r="D49" i="3"/>
  <c r="D44" i="3"/>
  <c r="D39" i="3"/>
  <c r="J36" i="3"/>
  <c r="I36" i="3"/>
  <c r="D36" i="3"/>
  <c r="H864" i="3" l="1"/>
  <c r="H862" i="3" s="1"/>
  <c r="H508" i="3"/>
  <c r="H79" i="3"/>
  <c r="H240" i="3"/>
  <c r="H505" i="3"/>
  <c r="H809" i="3"/>
  <c r="H808" i="3" s="1"/>
  <c r="H664" i="3" s="1"/>
  <c r="H233" i="3"/>
  <c r="H235" i="3" s="1"/>
  <c r="H853" i="3"/>
  <c r="H851" i="3" s="1"/>
  <c r="H67" i="3"/>
  <c r="H27" i="3" s="1"/>
  <c r="H26" i="3" s="1"/>
  <c r="H24" i="3"/>
  <c r="G851" i="3"/>
  <c r="H123" i="3"/>
  <c r="H171" i="3"/>
  <c r="H813" i="3"/>
  <c r="H182" i="3"/>
  <c r="H184" i="3" s="1"/>
  <c r="H221" i="3"/>
  <c r="H167" i="3"/>
  <c r="H688" i="3"/>
  <c r="H840" i="3"/>
  <c r="H842" i="3" s="1"/>
  <c r="M834" i="3"/>
  <c r="G862" i="3"/>
  <c r="G617" i="3"/>
  <c r="H881" i="3"/>
  <c r="H882" i="3" s="1"/>
  <c r="G971" i="3"/>
  <c r="D901" i="3"/>
  <c r="D900" i="3" s="1"/>
  <c r="D22" i="3"/>
  <c r="H555" i="3"/>
  <c r="H476" i="3" s="1"/>
  <c r="G947" i="3"/>
  <c r="G948" i="3" s="1"/>
  <c r="G949" i="3" s="1"/>
  <c r="J592" i="3"/>
  <c r="J591" i="3" s="1"/>
  <c r="J590" i="3" s="1"/>
  <c r="I592" i="3"/>
  <c r="I591" i="3" s="1"/>
  <c r="H592" i="3"/>
  <c r="H42" i="3" s="1"/>
  <c r="J603" i="3"/>
  <c r="D480" i="3"/>
  <c r="D475" i="3"/>
  <c r="D461" i="3"/>
  <c r="G495" i="3"/>
  <c r="G496" i="3" s="1"/>
  <c r="G534" i="3"/>
  <c r="E531" i="3"/>
  <c r="F531" i="3"/>
  <c r="D77" i="3"/>
  <c r="D95" i="3"/>
  <c r="D109" i="3"/>
  <c r="D24" i="3"/>
  <c r="D676" i="3"/>
  <c r="D659" i="3" s="1"/>
  <c r="D700" i="3"/>
  <c r="D708" i="3"/>
  <c r="D709" i="3" s="1"/>
  <c r="D725" i="3"/>
  <c r="D742" i="3"/>
  <c r="D759" i="3"/>
  <c r="D762" i="3"/>
  <c r="D763" i="3" s="1"/>
  <c r="D782" i="3"/>
  <c r="D780" i="3" s="1"/>
  <c r="D779" i="3" s="1"/>
  <c r="D794" i="3"/>
  <c r="G799" i="3"/>
  <c r="D472" i="3"/>
  <c r="D473" i="3" s="1"/>
  <c r="D933" i="3"/>
  <c r="F937" i="3"/>
  <c r="F935" i="3" s="1"/>
  <c r="F930" i="3" s="1"/>
  <c r="E937" i="3"/>
  <c r="E935" i="3" s="1"/>
  <c r="E930" i="3" s="1"/>
  <c r="D631" i="3"/>
  <c r="D628" i="3" s="1"/>
  <c r="D638" i="3"/>
  <c r="D635" i="3" s="1"/>
  <c r="D636" i="3" s="1"/>
  <c r="D651" i="3"/>
  <c r="D591" i="3"/>
  <c r="D601" i="3"/>
  <c r="D605" i="3"/>
  <c r="D606" i="3" s="1"/>
  <c r="D611" i="3"/>
  <c r="D554" i="3"/>
  <c r="D551" i="3" s="1"/>
  <c r="D552" i="3" s="1"/>
  <c r="D555" i="3"/>
  <c r="D476" i="3" s="1"/>
  <c r="D477" i="3" s="1"/>
  <c r="D562" i="3"/>
  <c r="D559" i="3" s="1"/>
  <c r="D560" i="3" s="1"/>
  <c r="D577" i="3"/>
  <c r="D495" i="3"/>
  <c r="D506" i="3"/>
  <c r="D520" i="3"/>
  <c r="D517" i="3" s="1"/>
  <c r="D339" i="3"/>
  <c r="D362" i="3"/>
  <c r="D376" i="3"/>
  <c r="D391" i="3"/>
  <c r="D404" i="3"/>
  <c r="D418" i="3"/>
  <c r="D432" i="3"/>
  <c r="D446" i="3"/>
  <c r="D310" i="3"/>
  <c r="D323" i="3"/>
  <c r="D233" i="3"/>
  <c r="D234" i="3" s="1"/>
  <c r="D254" i="3"/>
  <c r="D255" i="3" s="1"/>
  <c r="D270" i="3"/>
  <c r="D271" i="3" s="1"/>
  <c r="D952" i="3"/>
  <c r="D951" i="3" s="1"/>
  <c r="D978" i="3"/>
  <c r="D956" i="3" s="1"/>
  <c r="D957" i="3" s="1"/>
  <c r="D1012" i="3"/>
  <c r="D1009" i="3" s="1"/>
  <c r="D1010" i="3" s="1"/>
  <c r="D1025" i="3"/>
  <c r="D962" i="3" s="1"/>
  <c r="J391" i="3"/>
  <c r="J387" i="3" s="1"/>
  <c r="H890" i="3"/>
  <c r="H665" i="3" s="1"/>
  <c r="H480" i="3"/>
  <c r="H678" i="3"/>
  <c r="J463" i="3"/>
  <c r="I463" i="3"/>
  <c r="H769" i="3"/>
  <c r="H771" i="3" s="1"/>
  <c r="H911" i="3"/>
  <c r="H96" i="3"/>
  <c r="H95" i="3" s="1"/>
  <c r="H77" i="3" s="1"/>
  <c r="H153" i="3"/>
  <c r="H150" i="3"/>
  <c r="H109" i="3"/>
  <c r="G845" i="3"/>
  <c r="F845" i="3"/>
  <c r="G843" i="3"/>
  <c r="F843" i="3"/>
  <c r="H669" i="3"/>
  <c r="H762" i="3"/>
  <c r="H764" i="3" s="1"/>
  <c r="J742" i="3"/>
  <c r="J739" i="3" s="1"/>
  <c r="I742" i="3"/>
  <c r="I739" i="3" s="1"/>
  <c r="J683" i="3"/>
  <c r="I683" i="3"/>
  <c r="I680" i="3" s="1"/>
  <c r="I669" i="3" s="1"/>
  <c r="I671" i="3" s="1"/>
  <c r="J711" i="3"/>
  <c r="J708" i="3" s="1"/>
  <c r="I711" i="3"/>
  <c r="I708" i="3" s="1"/>
  <c r="J725" i="3"/>
  <c r="J722" i="3" s="1"/>
  <c r="I725" i="3"/>
  <c r="I722" i="3" s="1"/>
  <c r="H725" i="3"/>
  <c r="J631" i="3"/>
  <c r="I631" i="3"/>
  <c r="H631" i="3"/>
  <c r="J520" i="3"/>
  <c r="J517" i="3" s="1"/>
  <c r="I520" i="3"/>
  <c r="I517" i="3" s="1"/>
  <c r="G973" i="3"/>
  <c r="G972" i="3"/>
  <c r="J978" i="3"/>
  <c r="I978" i="3"/>
  <c r="I975" i="3" s="1"/>
  <c r="H975" i="3"/>
  <c r="J1002" i="3"/>
  <c r="J999" i="3" s="1"/>
  <c r="I1002" i="3"/>
  <c r="I999" i="3" s="1"/>
  <c r="J362" i="3"/>
  <c r="I362" i="3"/>
  <c r="H362" i="3"/>
  <c r="J376" i="3"/>
  <c r="J378" i="3" s="1"/>
  <c r="I376" i="3"/>
  <c r="H376" i="3"/>
  <c r="J310" i="3"/>
  <c r="J307" i="3" s="1"/>
  <c r="J309" i="3" s="1"/>
  <c r="I310" i="3"/>
  <c r="I307" i="3" s="1"/>
  <c r="J323" i="3"/>
  <c r="J325" i="3" s="1"/>
  <c r="I323" i="3"/>
  <c r="I325" i="3" s="1"/>
  <c r="G1025" i="3"/>
  <c r="G1024" i="3" s="1"/>
  <c r="G1022" i="3" s="1"/>
  <c r="G1018" i="3" s="1"/>
  <c r="G1019" i="3" s="1"/>
  <c r="E1025" i="3"/>
  <c r="E1024" i="3" s="1"/>
  <c r="E1022" i="3" s="1"/>
  <c r="E1018" i="3" s="1"/>
  <c r="E1019" i="3" s="1"/>
  <c r="G1012" i="3"/>
  <c r="G1009" i="3" s="1"/>
  <c r="G1010" i="3" s="1"/>
  <c r="F1012" i="3"/>
  <c r="F1009" i="3" s="1"/>
  <c r="F1010" i="3" s="1"/>
  <c r="E1012" i="3"/>
  <c r="E1009" i="3" s="1"/>
  <c r="E1010" i="3" s="1"/>
  <c r="I1009" i="3"/>
  <c r="H1009" i="3"/>
  <c r="F1002" i="3"/>
  <c r="F999" i="3" s="1"/>
  <c r="G999" i="3"/>
  <c r="F983" i="3"/>
  <c r="F984" i="3" s="1"/>
  <c r="E983" i="3"/>
  <c r="E984" i="3" s="1"/>
  <c r="G978" i="3"/>
  <c r="G975" i="3" s="1"/>
  <c r="F978" i="3"/>
  <c r="F975" i="3" s="1"/>
  <c r="E978" i="3"/>
  <c r="E975" i="3" s="1"/>
  <c r="E976" i="3" s="1"/>
  <c r="F973" i="3"/>
  <c r="E973" i="3"/>
  <c r="I965" i="3"/>
  <c r="I61" i="3" s="1"/>
  <c r="I60" i="3" s="1"/>
  <c r="H965" i="3"/>
  <c r="H61" i="3" s="1"/>
  <c r="H60" i="3" s="1"/>
  <c r="G965" i="3"/>
  <c r="G61" i="3" s="1"/>
  <c r="G60" i="3" s="1"/>
  <c r="F965" i="3"/>
  <c r="F61" i="3" s="1"/>
  <c r="F60" i="3" s="1"/>
  <c r="F924" i="3"/>
  <c r="F920" i="3" s="1"/>
  <c r="F916" i="3" s="1"/>
  <c r="F917" i="3" s="1"/>
  <c r="E924" i="3"/>
  <c r="E920" i="3" s="1"/>
  <c r="E916" i="3" s="1"/>
  <c r="E917" i="3" s="1"/>
  <c r="F911" i="3"/>
  <c r="E910" i="3"/>
  <c r="E906" i="3" s="1"/>
  <c r="E900" i="3" s="1"/>
  <c r="G877" i="3"/>
  <c r="F877" i="3"/>
  <c r="G875" i="3"/>
  <c r="F875" i="3"/>
  <c r="F873" i="3" s="1"/>
  <c r="G829" i="3"/>
  <c r="G813" i="3"/>
  <c r="G810" i="3" s="1"/>
  <c r="G811" i="3" s="1"/>
  <c r="F813" i="3"/>
  <c r="F810" i="3" s="1"/>
  <c r="F811" i="3" s="1"/>
  <c r="G809" i="3"/>
  <c r="G664" i="3" s="1"/>
  <c r="F809" i="3"/>
  <c r="F664" i="3" s="1"/>
  <c r="G785" i="3"/>
  <c r="G769" i="3"/>
  <c r="G770" i="3" s="1"/>
  <c r="E769" i="3"/>
  <c r="E770" i="3" s="1"/>
  <c r="G762" i="3"/>
  <c r="G763" i="3" s="1"/>
  <c r="F762" i="3"/>
  <c r="F763" i="3" s="1"/>
  <c r="E762" i="3"/>
  <c r="E763" i="3" s="1"/>
  <c r="G759" i="3"/>
  <c r="F759" i="3"/>
  <c r="E759" i="3"/>
  <c r="G748" i="3"/>
  <c r="G472" i="3" s="1"/>
  <c r="G473" i="3" s="1"/>
  <c r="F748" i="3"/>
  <c r="F742" i="3" s="1"/>
  <c r="E742" i="3"/>
  <c r="E731" i="3"/>
  <c r="E725" i="3" s="1"/>
  <c r="G725" i="3"/>
  <c r="F725" i="3"/>
  <c r="G711" i="3"/>
  <c r="F711" i="3"/>
  <c r="E711" i="3"/>
  <c r="E709" i="3" s="1"/>
  <c r="I689" i="3"/>
  <c r="H672" i="3"/>
  <c r="F689" i="3"/>
  <c r="F690" i="3" s="1"/>
  <c r="E689" i="3"/>
  <c r="E690" i="3" s="1"/>
  <c r="G683" i="3"/>
  <c r="E686" i="3"/>
  <c r="F683" i="3"/>
  <c r="F684" i="3" s="1"/>
  <c r="G678" i="3"/>
  <c r="E678" i="3"/>
  <c r="F676" i="3"/>
  <c r="I675" i="3"/>
  <c r="I475" i="3" s="1"/>
  <c r="I46" i="3" s="1"/>
  <c r="H675" i="3"/>
  <c r="G675" i="3"/>
  <c r="F675" i="3"/>
  <c r="E675" i="3"/>
  <c r="G665" i="3"/>
  <c r="F665" i="3"/>
  <c r="E665" i="3"/>
  <c r="I651" i="3"/>
  <c r="H651" i="3"/>
  <c r="G651" i="3"/>
  <c r="F651" i="3"/>
  <c r="E651" i="3"/>
  <c r="I638" i="3"/>
  <c r="I635" i="3" s="1"/>
  <c r="H638" i="3"/>
  <c r="H635" i="3" s="1"/>
  <c r="H637" i="3" s="1"/>
  <c r="G638" i="3"/>
  <c r="G635" i="3" s="1"/>
  <c r="G636" i="3" s="1"/>
  <c r="F638" i="3"/>
  <c r="F635" i="3" s="1"/>
  <c r="F636" i="3" s="1"/>
  <c r="E638" i="3"/>
  <c r="E635" i="3" s="1"/>
  <c r="E636" i="3" s="1"/>
  <c r="G631" i="3"/>
  <c r="F631" i="3"/>
  <c r="E631" i="3"/>
  <c r="E628" i="3" s="1"/>
  <c r="E629" i="3" s="1"/>
  <c r="F616" i="3"/>
  <c r="H611" i="3"/>
  <c r="G611" i="3"/>
  <c r="G612" i="3" s="1"/>
  <c r="E611" i="3"/>
  <c r="E605" i="3"/>
  <c r="G604" i="3"/>
  <c r="G601" i="3" s="1"/>
  <c r="F604" i="3"/>
  <c r="F601" i="3" s="1"/>
  <c r="I598" i="3"/>
  <c r="I600" i="3" s="1"/>
  <c r="E601" i="3"/>
  <c r="F592" i="3"/>
  <c r="H591" i="3"/>
  <c r="E588" i="3"/>
  <c r="I577" i="3"/>
  <c r="H577" i="3"/>
  <c r="G577" i="3"/>
  <c r="F577" i="3"/>
  <c r="E577" i="3"/>
  <c r="I562" i="3"/>
  <c r="I559" i="3" s="1"/>
  <c r="I561" i="3" s="1"/>
  <c r="H562" i="3"/>
  <c r="H559" i="3" s="1"/>
  <c r="H561" i="3" s="1"/>
  <c r="G562" i="3"/>
  <c r="G559" i="3" s="1"/>
  <c r="G560" i="3" s="1"/>
  <c r="F562" i="3"/>
  <c r="F559" i="3" s="1"/>
  <c r="F560" i="3" s="1"/>
  <c r="E562" i="3"/>
  <c r="E559" i="3" s="1"/>
  <c r="E560" i="3" s="1"/>
  <c r="I555" i="3"/>
  <c r="I476" i="3" s="1"/>
  <c r="G555" i="3"/>
  <c r="F555" i="3"/>
  <c r="F476" i="3" s="1"/>
  <c r="E555" i="3"/>
  <c r="E476" i="3" s="1"/>
  <c r="I554" i="3"/>
  <c r="I551" i="3" s="1"/>
  <c r="I553" i="3" s="1"/>
  <c r="H554" i="3"/>
  <c r="G554" i="3"/>
  <c r="F554" i="3"/>
  <c r="F551" i="3" s="1"/>
  <c r="F552" i="3" s="1"/>
  <c r="E554" i="3"/>
  <c r="E551" i="3" s="1"/>
  <c r="E552" i="3" s="1"/>
  <c r="H517" i="3"/>
  <c r="G520" i="3"/>
  <c r="G517" i="3" s="1"/>
  <c r="F520" i="3"/>
  <c r="F517" i="3" s="1"/>
  <c r="E520" i="3"/>
  <c r="E517" i="3" s="1"/>
  <c r="I506" i="3"/>
  <c r="I503" i="3" s="1"/>
  <c r="H506" i="3"/>
  <c r="H503" i="3" s="1"/>
  <c r="G506" i="3"/>
  <c r="F506" i="3"/>
  <c r="E506" i="3"/>
  <c r="F495" i="3"/>
  <c r="E495" i="3"/>
  <c r="G480" i="3"/>
  <c r="G55" i="3" s="1"/>
  <c r="E480" i="3"/>
  <c r="G476" i="3"/>
  <c r="I462" i="3"/>
  <c r="H462" i="3"/>
  <c r="G448" i="3"/>
  <c r="I446" i="3"/>
  <c r="H446" i="3"/>
  <c r="H442" i="3" s="1"/>
  <c r="H443" i="3" s="1"/>
  <c r="G446" i="3"/>
  <c r="F446" i="3"/>
  <c r="E446" i="3"/>
  <c r="G434" i="3"/>
  <c r="I432" i="3"/>
  <c r="H432" i="3"/>
  <c r="G432" i="3"/>
  <c r="F432" i="3"/>
  <c r="E432" i="3"/>
  <c r="F420" i="3"/>
  <c r="F421" i="3" s="1"/>
  <c r="E420" i="3"/>
  <c r="E421" i="3" s="1"/>
  <c r="I418" i="3"/>
  <c r="H418" i="3"/>
  <c r="H414" i="3" s="1"/>
  <c r="H415" i="3" s="1"/>
  <c r="G418" i="3"/>
  <c r="F418" i="3"/>
  <c r="E418" i="3"/>
  <c r="F406" i="3"/>
  <c r="F407" i="3" s="1"/>
  <c r="E406" i="3"/>
  <c r="E407" i="3" s="1"/>
  <c r="I404" i="3"/>
  <c r="H404" i="3"/>
  <c r="H400" i="3" s="1"/>
  <c r="H401" i="3" s="1"/>
  <c r="G404" i="3"/>
  <c r="F404" i="3"/>
  <c r="E404" i="3"/>
  <c r="I391" i="3"/>
  <c r="I387" i="3" s="1"/>
  <c r="H391" i="3"/>
  <c r="G391" i="3"/>
  <c r="F391" i="3"/>
  <c r="E387" i="3"/>
  <c r="E388" i="3" s="1"/>
  <c r="G376" i="3"/>
  <c r="G362" i="3" s="1"/>
  <c r="G363" i="3" s="1"/>
  <c r="F376" i="3"/>
  <c r="F377" i="3" s="1"/>
  <c r="E376" i="3"/>
  <c r="E377" i="3" s="1"/>
  <c r="F359" i="3"/>
  <c r="F360" i="3" s="1"/>
  <c r="E359" i="3"/>
  <c r="E360" i="3" s="1"/>
  <c r="F343" i="3"/>
  <c r="F344" i="3" s="1"/>
  <c r="E343" i="3"/>
  <c r="I339" i="3"/>
  <c r="G339" i="3"/>
  <c r="F339" i="3"/>
  <c r="E339" i="3"/>
  <c r="H323" i="3"/>
  <c r="G323" i="3"/>
  <c r="G324" i="3" s="1"/>
  <c r="F323" i="3"/>
  <c r="E323" i="3"/>
  <c r="E324" i="3" s="1"/>
  <c r="H310" i="3"/>
  <c r="H312" i="3" s="1"/>
  <c r="G310" i="3"/>
  <c r="G311" i="3" s="1"/>
  <c r="F307" i="3"/>
  <c r="F308" i="3" s="1"/>
  <c r="E307" i="3"/>
  <c r="E308" i="3" s="1"/>
  <c r="F294" i="3"/>
  <c r="F295" i="3" s="1"/>
  <c r="E294" i="3"/>
  <c r="E293" i="3" s="1"/>
  <c r="G280" i="3"/>
  <c r="F280" i="3"/>
  <c r="G275" i="3"/>
  <c r="G276" i="3" s="1"/>
  <c r="F275" i="3"/>
  <c r="F276" i="3" s="1"/>
  <c r="I270" i="3"/>
  <c r="I271" i="3" s="1"/>
  <c r="H263" i="3"/>
  <c r="H264" i="3" s="1"/>
  <c r="G263" i="3"/>
  <c r="F263" i="3"/>
  <c r="G258" i="3"/>
  <c r="F258" i="3"/>
  <c r="I254" i="3"/>
  <c r="I255" i="3" s="1"/>
  <c r="E254" i="3"/>
  <c r="E255" i="3" s="1"/>
  <c r="G243" i="3"/>
  <c r="G244" i="3" s="1"/>
  <c r="F243" i="3"/>
  <c r="F244" i="3" s="1"/>
  <c r="G238" i="3"/>
  <c r="F238" i="3"/>
  <c r="F240" i="3" s="1"/>
  <c r="G224" i="3"/>
  <c r="G225" i="3" s="1"/>
  <c r="F224" i="3"/>
  <c r="F225" i="3" s="1"/>
  <c r="G207" i="3"/>
  <c r="F207" i="3"/>
  <c r="G186" i="3"/>
  <c r="F186" i="3"/>
  <c r="G176" i="3"/>
  <c r="F176" i="3"/>
  <c r="G175" i="3"/>
  <c r="F175" i="3"/>
  <c r="F174" i="3" s="1"/>
  <c r="G170" i="3"/>
  <c r="F170" i="3"/>
  <c r="G169" i="3"/>
  <c r="G72" i="3" s="1"/>
  <c r="F169" i="3"/>
  <c r="F168" i="3" s="1"/>
  <c r="G166" i="3"/>
  <c r="F166" i="3"/>
  <c r="G165" i="3"/>
  <c r="G68" i="3" s="1"/>
  <c r="G27" i="3" s="1"/>
  <c r="F165" i="3"/>
  <c r="F164" i="3" s="1"/>
  <c r="F153" i="3"/>
  <c r="F150" i="3"/>
  <c r="F138" i="3"/>
  <c r="F137" i="3" s="1"/>
  <c r="F135" i="3" s="1"/>
  <c r="E137" i="3"/>
  <c r="E135" i="3" s="1"/>
  <c r="G122" i="3"/>
  <c r="F122" i="3"/>
  <c r="E122" i="3"/>
  <c r="G109" i="3"/>
  <c r="F109" i="3"/>
  <c r="E109" i="3"/>
  <c r="G97" i="3"/>
  <c r="E97" i="3"/>
  <c r="E79" i="3" s="1"/>
  <c r="G96" i="3"/>
  <c r="F96" i="3"/>
  <c r="E96" i="3"/>
  <c r="G78" i="3"/>
  <c r="G46" i="3" s="1"/>
  <c r="F78" i="3"/>
  <c r="E78" i="3"/>
  <c r="I74" i="3"/>
  <c r="H70" i="3"/>
  <c r="E61" i="3"/>
  <c r="E60" i="3" s="1"/>
  <c r="F55" i="3"/>
  <c r="E55" i="3"/>
  <c r="F42" i="3"/>
  <c r="I32" i="3"/>
  <c r="G32" i="3"/>
  <c r="F32" i="3"/>
  <c r="E32" i="3"/>
  <c r="E31" i="3"/>
  <c r="E24" i="3"/>
  <c r="J432" i="3"/>
  <c r="J418" i="3"/>
  <c r="J638" i="3"/>
  <c r="J635" i="3" s="1"/>
  <c r="J74" i="3"/>
  <c r="J270" i="3"/>
  <c r="J271" i="3" s="1"/>
  <c r="J254" i="3"/>
  <c r="J255" i="3" s="1"/>
  <c r="G873" i="3" l="1"/>
  <c r="G531" i="3"/>
  <c r="F340" i="3"/>
  <c r="F341" i="3" s="1"/>
  <c r="I42" i="3"/>
  <c r="F353" i="3"/>
  <c r="F354" i="3" s="1"/>
  <c r="H307" i="3"/>
  <c r="H309" i="3" s="1"/>
  <c r="H160" i="3"/>
  <c r="H161" i="3" s="1"/>
  <c r="E683" i="3"/>
  <c r="G808" i="3"/>
  <c r="G804" i="3" s="1"/>
  <c r="G805" i="3" s="1"/>
  <c r="H463" i="3"/>
  <c r="H31" i="3" s="1"/>
  <c r="H461" i="3"/>
  <c r="H72" i="3"/>
  <c r="H74" i="3"/>
  <c r="H173" i="3"/>
  <c r="H218" i="3"/>
  <c r="H220" i="3" s="1"/>
  <c r="M220" i="3" s="1"/>
  <c r="H222" i="3"/>
  <c r="I590" i="3"/>
  <c r="F370" i="3"/>
  <c r="F371" i="3" s="1"/>
  <c r="E370" i="3"/>
  <c r="E371" i="3" s="1"/>
  <c r="I318" i="3"/>
  <c r="I320" i="3" s="1"/>
  <c r="F808" i="3"/>
  <c r="F804" i="3" s="1"/>
  <c r="F805" i="3" s="1"/>
  <c r="J318" i="3"/>
  <c r="J320" i="3" s="1"/>
  <c r="G274" i="3"/>
  <c r="E353" i="3"/>
  <c r="E354" i="3" s="1"/>
  <c r="F237" i="3"/>
  <c r="F233" i="3" s="1"/>
  <c r="F234" i="3" s="1"/>
  <c r="G343" i="3"/>
  <c r="G344" i="3" s="1"/>
  <c r="G359" i="3"/>
  <c r="G360" i="3" s="1"/>
  <c r="G551" i="3"/>
  <c r="G552" i="3" s="1"/>
  <c r="G71" i="3"/>
  <c r="G174" i="3"/>
  <c r="P166" i="3"/>
  <c r="I470" i="3"/>
  <c r="I41" i="3" s="1"/>
  <c r="H690" i="3"/>
  <c r="J42" i="3"/>
  <c r="I31" i="3"/>
  <c r="E952" i="3"/>
  <c r="E951" i="3" s="1"/>
  <c r="E974" i="3"/>
  <c r="G967" i="3"/>
  <c r="G966" i="3" s="1"/>
  <c r="G976" i="3"/>
  <c r="I966" i="3"/>
  <c r="I968" i="3" s="1"/>
  <c r="I977" i="3"/>
  <c r="F293" i="3"/>
  <c r="H294" i="3"/>
  <c r="F971" i="3"/>
  <c r="F972" i="3"/>
  <c r="F974" i="3"/>
  <c r="F966" i="3"/>
  <c r="F976" i="3"/>
  <c r="H966" i="3"/>
  <c r="H968" i="3" s="1"/>
  <c r="H977" i="3"/>
  <c r="G952" i="3"/>
  <c r="G951" i="3" s="1"/>
  <c r="G974" i="3"/>
  <c r="G294" i="3"/>
  <c r="F338" i="3"/>
  <c r="F334" i="3" s="1"/>
  <c r="F335" i="3" s="1"/>
  <c r="F302" i="3"/>
  <c r="F303" i="3" s="1"/>
  <c r="E972" i="3"/>
  <c r="E966" i="3" s="1"/>
  <c r="E967" i="3" s="1"/>
  <c r="J302" i="3"/>
  <c r="J304" i="3" s="1"/>
  <c r="I309" i="3"/>
  <c r="I302" i="3"/>
  <c r="I304" i="3" s="1"/>
  <c r="F1034" i="3"/>
  <c r="F1030" i="3" s="1"/>
  <c r="H1034" i="3"/>
  <c r="H1032" i="3" s="1"/>
  <c r="H1030" i="3" s="1"/>
  <c r="H1026" i="3"/>
  <c r="H1024" i="3" s="1"/>
  <c r="E1034" i="3"/>
  <c r="E1030" i="3" s="1"/>
  <c r="G1034" i="3"/>
  <c r="G1030" i="3" s="1"/>
  <c r="I1034" i="3"/>
  <c r="I1030" i="3" s="1"/>
  <c r="I1032" i="3" s="1"/>
  <c r="I1026" i="3"/>
  <c r="I1024" i="3" s="1"/>
  <c r="D1030" i="3"/>
  <c r="F910" i="3"/>
  <c r="F906" i="3" s="1"/>
  <c r="F900" i="3" s="1"/>
  <c r="H906" i="3"/>
  <c r="H905" i="3" s="1"/>
  <c r="H907" i="3"/>
  <c r="H902" i="3"/>
  <c r="H900" i="3" s="1"/>
  <c r="G669" i="3"/>
  <c r="G670" i="3" s="1"/>
  <c r="F221" i="3"/>
  <c r="F218" i="3" s="1"/>
  <c r="F219" i="3" s="1"/>
  <c r="H810" i="3"/>
  <c r="G492" i="3"/>
  <c r="G493" i="3" s="1"/>
  <c r="H598" i="3"/>
  <c r="H600" i="3" s="1"/>
  <c r="F108" i="3"/>
  <c r="F103" i="3" s="1"/>
  <c r="F104" i="3" s="1"/>
  <c r="G221" i="3"/>
  <c r="D792" i="3"/>
  <c r="G722" i="3"/>
  <c r="G723" i="3" s="1"/>
  <c r="G726" i="3"/>
  <c r="E739" i="3"/>
  <c r="E740" i="3" s="1"/>
  <c r="E743" i="3"/>
  <c r="H739" i="3"/>
  <c r="H741" i="3" s="1"/>
  <c r="H722" i="3"/>
  <c r="H724" i="3" s="1"/>
  <c r="H727" i="3"/>
  <c r="D722" i="3"/>
  <c r="D723" i="3" s="1"/>
  <c r="D726" i="3"/>
  <c r="F722" i="3"/>
  <c r="F723" i="3" s="1"/>
  <c r="F726" i="3"/>
  <c r="E722" i="3"/>
  <c r="E723" i="3" s="1"/>
  <c r="E726" i="3"/>
  <c r="F739" i="3"/>
  <c r="F740" i="3" s="1"/>
  <c r="F743" i="3"/>
  <c r="D739" i="3"/>
  <c r="D740" i="3" s="1"/>
  <c r="D743" i="3"/>
  <c r="F274" i="3"/>
  <c r="G676" i="3"/>
  <c r="G680" i="3"/>
  <c r="G681" i="3" s="1"/>
  <c r="G684" i="3"/>
  <c r="I672" i="3"/>
  <c r="I674" i="3" s="1"/>
  <c r="I690" i="3"/>
  <c r="F708" i="3"/>
  <c r="F712" i="3"/>
  <c r="H708" i="3"/>
  <c r="H710" i="3"/>
  <c r="H676" i="3"/>
  <c r="D697" i="3"/>
  <c r="D701" i="3"/>
  <c r="E676" i="3"/>
  <c r="E680" i="3"/>
  <c r="E681" i="3" s="1"/>
  <c r="E684" i="3"/>
  <c r="E669" i="3"/>
  <c r="E670" i="3" s="1"/>
  <c r="E687" i="3"/>
  <c r="G708" i="3"/>
  <c r="G709" i="3" s="1"/>
  <c r="G712" i="3"/>
  <c r="H680" i="3"/>
  <c r="H685" i="3"/>
  <c r="E663" i="3"/>
  <c r="G463" i="3"/>
  <c r="F480" i="3"/>
  <c r="F481" i="3" s="1"/>
  <c r="G462" i="3"/>
  <c r="I956" i="3"/>
  <c r="I958" i="3" s="1"/>
  <c r="F463" i="3"/>
  <c r="G742" i="3"/>
  <c r="G672" i="3"/>
  <c r="G673" i="3" s="1"/>
  <c r="F462" i="3"/>
  <c r="F648" i="3"/>
  <c r="F652" i="3"/>
  <c r="H648" i="3"/>
  <c r="H653" i="3"/>
  <c r="D648" i="3"/>
  <c r="D652" i="3"/>
  <c r="E648" i="3"/>
  <c r="E652" i="3"/>
  <c r="G648" i="3"/>
  <c r="G652" i="3"/>
  <c r="I648" i="3"/>
  <c r="I653" i="3"/>
  <c r="F574" i="3"/>
  <c r="F575" i="3" s="1"/>
  <c r="F578" i="3"/>
  <c r="H574" i="3"/>
  <c r="H576" i="3" s="1"/>
  <c r="H579" i="3"/>
  <c r="E585" i="3"/>
  <c r="E586" i="3" s="1"/>
  <c r="E589" i="3"/>
  <c r="F598" i="3"/>
  <c r="F599" i="3" s="1"/>
  <c r="F602" i="3"/>
  <c r="F591" i="3"/>
  <c r="E606" i="3"/>
  <c r="F614" i="3"/>
  <c r="F617" i="3"/>
  <c r="D588" i="3"/>
  <c r="E574" i="3"/>
  <c r="E575" i="3" s="1"/>
  <c r="E578" i="3"/>
  <c r="G574" i="3"/>
  <c r="G575" i="3" s="1"/>
  <c r="G578" i="3"/>
  <c r="I574" i="3"/>
  <c r="I576" i="3" s="1"/>
  <c r="I579" i="3"/>
  <c r="E598" i="3"/>
  <c r="E599" i="3" s="1"/>
  <c r="E602" i="3"/>
  <c r="G598" i="3"/>
  <c r="G599" i="3" s="1"/>
  <c r="G602" i="3"/>
  <c r="G591" i="3"/>
  <c r="D574" i="3"/>
  <c r="D575" i="3" s="1"/>
  <c r="D578" i="3"/>
  <c r="D598" i="3"/>
  <c r="D599" i="3" s="1"/>
  <c r="D602" i="3"/>
  <c r="D625" i="3"/>
  <c r="D629" i="3"/>
  <c r="F571" i="3"/>
  <c r="F572" i="3" s="1"/>
  <c r="F387" i="3"/>
  <c r="F388" i="3" s="1"/>
  <c r="H387" i="3"/>
  <c r="H389" i="3" s="1"/>
  <c r="E428" i="3"/>
  <c r="E429" i="3" s="1"/>
  <c r="I428" i="3"/>
  <c r="I429" i="3" s="1"/>
  <c r="F442" i="3"/>
  <c r="F443" i="3" s="1"/>
  <c r="G449" i="3"/>
  <c r="G51" i="3"/>
  <c r="G52" i="3" s="1"/>
  <c r="G477" i="3"/>
  <c r="E479" i="3"/>
  <c r="E481" i="3"/>
  <c r="E492" i="3"/>
  <c r="E493" i="3" s="1"/>
  <c r="E496" i="3"/>
  <c r="I487" i="3"/>
  <c r="I489" i="3" s="1"/>
  <c r="I497" i="3"/>
  <c r="F503" i="3"/>
  <c r="F504" i="3" s="1"/>
  <c r="F507" i="3"/>
  <c r="D442" i="3"/>
  <c r="D443" i="3" s="1"/>
  <c r="D414" i="3"/>
  <c r="D415" i="3" s="1"/>
  <c r="D387" i="3"/>
  <c r="D388" i="3" s="1"/>
  <c r="D492" i="3"/>
  <c r="D496" i="3"/>
  <c r="D479" i="3"/>
  <c r="D481" i="3"/>
  <c r="J428" i="3"/>
  <c r="J429" i="3" s="1"/>
  <c r="J414" i="3"/>
  <c r="J415" i="3" s="1"/>
  <c r="G387" i="3"/>
  <c r="G388" i="3" s="1"/>
  <c r="G400" i="3"/>
  <c r="G401" i="3" s="1"/>
  <c r="I400" i="3"/>
  <c r="I401" i="3" s="1"/>
  <c r="G414" i="3"/>
  <c r="G415" i="3" s="1"/>
  <c r="I414" i="3"/>
  <c r="I415" i="3" s="1"/>
  <c r="F428" i="3"/>
  <c r="F429" i="3" s="1"/>
  <c r="H428" i="3"/>
  <c r="H429" i="3" s="1"/>
  <c r="G435" i="3"/>
  <c r="E442" i="3"/>
  <c r="E443" i="3" s="1"/>
  <c r="I442" i="3"/>
  <c r="I443" i="3" s="1"/>
  <c r="G479" i="3"/>
  <c r="G481" i="3"/>
  <c r="F492" i="3"/>
  <c r="F487" i="3" s="1"/>
  <c r="F488" i="3" s="1"/>
  <c r="F496" i="3"/>
  <c r="H487" i="3"/>
  <c r="H489" i="3" s="1"/>
  <c r="E503" i="3"/>
  <c r="E504" i="3" s="1"/>
  <c r="E507" i="3"/>
  <c r="H55" i="3"/>
  <c r="H57" i="3" s="1"/>
  <c r="H482" i="3"/>
  <c r="D428" i="3"/>
  <c r="D429" i="3" s="1"/>
  <c r="D400" i="3"/>
  <c r="D401" i="3" s="1"/>
  <c r="D503" i="3"/>
  <c r="D504" i="3" s="1"/>
  <c r="D507" i="3"/>
  <c r="E302" i="3"/>
  <c r="E303" i="3" s="1"/>
  <c r="H302" i="3"/>
  <c r="H304" i="3" s="1"/>
  <c r="F51" i="3"/>
  <c r="F52" i="3" s="1"/>
  <c r="F477" i="3"/>
  <c r="I51" i="3"/>
  <c r="I53" i="3" s="1"/>
  <c r="I478" i="3"/>
  <c r="H51" i="3"/>
  <c r="H53" i="3" s="1"/>
  <c r="H478" i="3"/>
  <c r="E51" i="3"/>
  <c r="E52" i="3" s="1"/>
  <c r="E477" i="3"/>
  <c r="G307" i="3"/>
  <c r="G370" i="3"/>
  <c r="G371" i="3" s="1"/>
  <c r="G377" i="3"/>
  <c r="I370" i="3"/>
  <c r="I372" i="3" s="1"/>
  <c r="I378" i="3"/>
  <c r="H343" i="3"/>
  <c r="H345" i="3" s="1"/>
  <c r="H364" i="3"/>
  <c r="J343" i="3"/>
  <c r="J364" i="3"/>
  <c r="D370" i="3"/>
  <c r="D371" i="3" s="1"/>
  <c r="D377" i="3"/>
  <c r="E318" i="3"/>
  <c r="E319" i="3" s="1"/>
  <c r="G353" i="3"/>
  <c r="G354" i="3" s="1"/>
  <c r="H370" i="3"/>
  <c r="H372" i="3" s="1"/>
  <c r="H378" i="3"/>
  <c r="I343" i="3"/>
  <c r="I345" i="3" s="1"/>
  <c r="I364" i="3"/>
  <c r="D359" i="3"/>
  <c r="D363" i="3"/>
  <c r="E956" i="3"/>
  <c r="E957" i="3" s="1"/>
  <c r="E288" i="3"/>
  <c r="E48" i="3"/>
  <c r="E49" i="3" s="1"/>
  <c r="E295" i="3"/>
  <c r="H338" i="3"/>
  <c r="J294" i="3"/>
  <c r="J48" i="3" s="1"/>
  <c r="J50" i="3" s="1"/>
  <c r="J312" i="3"/>
  <c r="D294" i="3"/>
  <c r="D311" i="3"/>
  <c r="D338" i="3"/>
  <c r="F318" i="3"/>
  <c r="F319" i="3" s="1"/>
  <c r="F324" i="3"/>
  <c r="H318" i="3"/>
  <c r="H320" i="3" s="1"/>
  <c r="H325" i="3"/>
  <c r="E338" i="3"/>
  <c r="I338" i="3"/>
  <c r="E340" i="3"/>
  <c r="E341" i="3" s="1"/>
  <c r="E344" i="3"/>
  <c r="I294" i="3"/>
  <c r="I296" i="3" s="1"/>
  <c r="I312" i="3"/>
  <c r="D318" i="3"/>
  <c r="D319" i="3" s="1"/>
  <c r="D324" i="3"/>
  <c r="G318" i="3"/>
  <c r="G319" i="3" s="1"/>
  <c r="G261" i="3"/>
  <c r="G262" i="3" s="1"/>
  <c r="G264" i="3"/>
  <c r="G278" i="3"/>
  <c r="G279" i="3" s="1"/>
  <c r="G281" i="3"/>
  <c r="F261" i="3"/>
  <c r="F262" i="3" s="1"/>
  <c r="F264" i="3"/>
  <c r="F278" i="3"/>
  <c r="F279" i="3" s="1"/>
  <c r="F281" i="3"/>
  <c r="G237" i="3"/>
  <c r="G240" i="3"/>
  <c r="G80" i="3"/>
  <c r="F80" i="3"/>
  <c r="G67" i="3"/>
  <c r="F206" i="3"/>
  <c r="G47" i="3"/>
  <c r="H475" i="3"/>
  <c r="E672" i="3"/>
  <c r="E673" i="3" s="1"/>
  <c r="F185" i="3"/>
  <c r="F182" i="3" s="1"/>
  <c r="F183" i="3" s="1"/>
  <c r="H202" i="3"/>
  <c r="G164" i="3"/>
  <c r="G163" i="3" s="1"/>
  <c r="E130" i="3"/>
  <c r="E131" i="3" s="1"/>
  <c r="E136" i="3"/>
  <c r="F149" i="3"/>
  <c r="F144" i="3" s="1"/>
  <c r="F151" i="3"/>
  <c r="F163" i="3"/>
  <c r="F69" i="3"/>
  <c r="F28" i="3" s="1"/>
  <c r="F171" i="3"/>
  <c r="F172" i="3" s="1"/>
  <c r="H149" i="3"/>
  <c r="H144" i="3" s="1"/>
  <c r="H146" i="3" s="1"/>
  <c r="H152" i="3"/>
  <c r="F130" i="3"/>
  <c r="F131" i="3" s="1"/>
  <c r="F136" i="3"/>
  <c r="G69" i="3"/>
  <c r="G73" i="3"/>
  <c r="F73" i="3"/>
  <c r="E962" i="3"/>
  <c r="D108" i="3"/>
  <c r="D103" i="3" s="1"/>
  <c r="D104" i="3" s="1"/>
  <c r="D92" i="3"/>
  <c r="D74" i="3"/>
  <c r="D75" i="3" s="1"/>
  <c r="E108" i="3"/>
  <c r="E103" i="3" s="1"/>
  <c r="E104" i="3" s="1"/>
  <c r="G108" i="3"/>
  <c r="G103" i="3" s="1"/>
  <c r="G104" i="3" s="1"/>
  <c r="F121" i="3"/>
  <c r="F123" i="3"/>
  <c r="E121" i="3"/>
  <c r="E123" i="3"/>
  <c r="G121" i="3"/>
  <c r="G123" i="3"/>
  <c r="H108" i="3"/>
  <c r="H103" i="3" s="1"/>
  <c r="H104" i="3" s="1"/>
  <c r="H92" i="3"/>
  <c r="I63" i="3"/>
  <c r="I76" i="3"/>
  <c r="J63" i="3"/>
  <c r="J76" i="3"/>
  <c r="H63" i="3"/>
  <c r="H65" i="3" s="1"/>
  <c r="D930" i="3"/>
  <c r="D791" i="3"/>
  <c r="D756" i="3"/>
  <c r="D757" i="3" s="1"/>
  <c r="G25" i="3"/>
  <c r="E54" i="3"/>
  <c r="E56" i="3"/>
  <c r="G54" i="3"/>
  <c r="G56" i="3"/>
  <c r="F54" i="3"/>
  <c r="F56" i="3"/>
  <c r="G26" i="3"/>
  <c r="E46" i="3"/>
  <c r="F68" i="3"/>
  <c r="F27" i="3" s="1"/>
  <c r="F72" i="3"/>
  <c r="F33" i="3" s="1"/>
  <c r="E463" i="3"/>
  <c r="I47" i="3"/>
  <c r="G470" i="3"/>
  <c r="G41" i="3" s="1"/>
  <c r="F669" i="3"/>
  <c r="F670" i="3" s="1"/>
  <c r="H888" i="3"/>
  <c r="H886" i="3" s="1"/>
  <c r="D307" i="3"/>
  <c r="D470" i="3"/>
  <c r="D467" i="3"/>
  <c r="H479" i="3"/>
  <c r="D343" i="3"/>
  <c r="F67" i="3"/>
  <c r="E475" i="3"/>
  <c r="F475" i="3"/>
  <c r="F46" i="3" s="1"/>
  <c r="E756" i="3"/>
  <c r="E757" i="3" s="1"/>
  <c r="H962" i="3"/>
  <c r="H47" i="3" s="1"/>
  <c r="D548" i="3"/>
  <c r="G206" i="3"/>
  <c r="G95" i="3"/>
  <c r="H663" i="3"/>
  <c r="G756" i="3"/>
  <c r="D1024" i="3"/>
  <c r="D1022" i="3" s="1"/>
  <c r="D1018" i="3" s="1"/>
  <c r="D1019" i="3" s="1"/>
  <c r="D975" i="3"/>
  <c r="D959" i="3"/>
  <c r="F414" i="3"/>
  <c r="F415" i="3" s="1"/>
  <c r="F167" i="3"/>
  <c r="F71" i="3"/>
  <c r="H78" i="3"/>
  <c r="E77" i="3"/>
  <c r="F97" i="3"/>
  <c r="F95" i="3" s="1"/>
  <c r="G185" i="3"/>
  <c r="I30" i="3"/>
  <c r="E95" i="3"/>
  <c r="F400" i="3"/>
  <c r="F401" i="3" s="1"/>
  <c r="E414" i="3"/>
  <c r="E415" i="3" s="1"/>
  <c r="E470" i="3"/>
  <c r="G962" i="3"/>
  <c r="I962" i="3"/>
  <c r="F947" i="3"/>
  <c r="H359" i="3"/>
  <c r="J359" i="3"/>
  <c r="J361" i="3" s="1"/>
  <c r="I359" i="3"/>
  <c r="G168" i="3"/>
  <c r="F470" i="3"/>
  <c r="F41" i="3" s="1"/>
  <c r="H470" i="3"/>
  <c r="H41" i="3" s="1"/>
  <c r="F756" i="3"/>
  <c r="G956" i="3"/>
  <c r="G957" i="3" s="1"/>
  <c r="E959" i="3"/>
  <c r="E960" i="3" s="1"/>
  <c r="G959" i="3"/>
  <c r="G960" i="3" s="1"/>
  <c r="F1025" i="3"/>
  <c r="E400" i="3"/>
  <c r="E401" i="3" s="1"/>
  <c r="F672" i="3"/>
  <c r="E548" i="3"/>
  <c r="E549" i="3" s="1"/>
  <c r="I548" i="3"/>
  <c r="G30" i="3"/>
  <c r="G428" i="3"/>
  <c r="I461" i="3"/>
  <c r="G663" i="3"/>
  <c r="J370" i="3"/>
  <c r="I666" i="3"/>
  <c r="G338" i="3"/>
  <c r="G442" i="3"/>
  <c r="G443" i="3" s="1"/>
  <c r="G548" i="3"/>
  <c r="J598" i="3"/>
  <c r="F663" i="3"/>
  <c r="F967" i="3"/>
  <c r="F548" i="3"/>
  <c r="E625" i="3"/>
  <c r="E626" i="3" s="1"/>
  <c r="F956" i="3"/>
  <c r="F957" i="3" s="1"/>
  <c r="H956" i="3"/>
  <c r="H958" i="3" s="1"/>
  <c r="J555" i="3"/>
  <c r="J476" i="3" s="1"/>
  <c r="J965" i="3"/>
  <c r="J61" i="3" s="1"/>
  <c r="J975" i="3"/>
  <c r="J1009" i="3"/>
  <c r="J554" i="3"/>
  <c r="J339" i="3"/>
  <c r="J651" i="3"/>
  <c r="J577" i="3"/>
  <c r="J404" i="3"/>
  <c r="J446" i="3"/>
  <c r="J562" i="3"/>
  <c r="J559" i="3" s="1"/>
  <c r="J689" i="3"/>
  <c r="J675" i="3"/>
  <c r="J475" i="3" s="1"/>
  <c r="J506" i="3"/>
  <c r="J503" i="3" s="1"/>
  <c r="J31" i="3"/>
  <c r="J462" i="3"/>
  <c r="J32" i="3"/>
  <c r="G461" i="3" l="1"/>
  <c r="H29" i="3"/>
  <c r="D87" i="3"/>
  <c r="D88" i="3" s="1"/>
  <c r="D93" i="3"/>
  <c r="H293" i="3"/>
  <c r="H288" i="3" s="1"/>
  <c r="H287" i="3" s="1"/>
  <c r="H48" i="3"/>
  <c r="H50" i="3" s="1"/>
  <c r="H87" i="3"/>
  <c r="H89" i="3" s="1"/>
  <c r="H94" i="3"/>
  <c r="G588" i="3"/>
  <c r="G589" i="3" s="1"/>
  <c r="G171" i="3"/>
  <c r="G172" i="3" s="1"/>
  <c r="G592" i="3"/>
  <c r="F471" i="3"/>
  <c r="G666" i="3"/>
  <c r="G667" i="3" s="1"/>
  <c r="G340" i="3"/>
  <c r="G341" i="3" s="1"/>
  <c r="E472" i="3"/>
  <c r="E473" i="3" s="1"/>
  <c r="F270" i="3"/>
  <c r="F271" i="3" s="1"/>
  <c r="E289" i="3"/>
  <c r="E287" i="3"/>
  <c r="G471" i="3"/>
  <c r="G42" i="3" s="1"/>
  <c r="F588" i="3"/>
  <c r="F589" i="3" s="1"/>
  <c r="G79" i="3"/>
  <c r="G77" i="3" s="1"/>
  <c r="R67" i="3" s="1"/>
  <c r="G218" i="3"/>
  <c r="G219" i="3" s="1"/>
  <c r="M219" i="3" s="1"/>
  <c r="J551" i="3"/>
  <c r="J553" i="3" s="1"/>
  <c r="J470" i="3"/>
  <c r="J41" i="3" s="1"/>
  <c r="H472" i="3"/>
  <c r="H43" i="3" s="1"/>
  <c r="H474" i="3"/>
  <c r="J345" i="3"/>
  <c r="I472" i="3"/>
  <c r="I474" i="3" s="1"/>
  <c r="F48" i="3"/>
  <c r="F49" i="3" s="1"/>
  <c r="G66" i="3"/>
  <c r="G24" i="3" s="1"/>
  <c r="E666" i="3"/>
  <c r="E667" i="3" s="1"/>
  <c r="E467" i="3"/>
  <c r="E468" i="3" s="1"/>
  <c r="I293" i="3"/>
  <c r="I288" i="3" s="1"/>
  <c r="I287" i="3" s="1"/>
  <c r="E30" i="3"/>
  <c r="F461" i="3"/>
  <c r="H296" i="3"/>
  <c r="F70" i="3"/>
  <c r="F222" i="3"/>
  <c r="I340" i="3"/>
  <c r="I342" i="3" s="1"/>
  <c r="E950" i="3"/>
  <c r="F66" i="3"/>
  <c r="G222" i="3"/>
  <c r="D953" i="3"/>
  <c r="D954" i="3" s="1"/>
  <c r="D960" i="3"/>
  <c r="I1022" i="3"/>
  <c r="I1018" i="3" s="1"/>
  <c r="I1020" i="3" s="1"/>
  <c r="I959" i="3"/>
  <c r="I953" i="3" s="1"/>
  <c r="H1022" i="3"/>
  <c r="H1018" i="3" s="1"/>
  <c r="H1020" i="3" s="1"/>
  <c r="H959" i="3"/>
  <c r="H961" i="3" s="1"/>
  <c r="D966" i="3"/>
  <c r="D967" i="3" s="1"/>
  <c r="D976" i="3"/>
  <c r="H340" i="3"/>
  <c r="J966" i="3"/>
  <c r="J968" i="3" s="1"/>
  <c r="J977" i="3"/>
  <c r="F288" i="3"/>
  <c r="G295" i="3"/>
  <c r="G293" i="3"/>
  <c r="G48" i="3"/>
  <c r="G49" i="3" s="1"/>
  <c r="E334" i="3"/>
  <c r="E335" i="3" s="1"/>
  <c r="G487" i="3"/>
  <c r="G488" i="3" s="1"/>
  <c r="J1034" i="3"/>
  <c r="J1030" i="3" s="1"/>
  <c r="J1026" i="3"/>
  <c r="J1024" i="3" s="1"/>
  <c r="F948" i="3"/>
  <c r="F949" i="3" s="1"/>
  <c r="H909" i="3"/>
  <c r="D931" i="3"/>
  <c r="H804" i="3"/>
  <c r="H812" i="3"/>
  <c r="F254" i="3"/>
  <c r="F255" i="3" s="1"/>
  <c r="I48" i="3"/>
  <c r="I50" i="3" s="1"/>
  <c r="F30" i="3"/>
  <c r="G270" i="3"/>
  <c r="G271" i="3" s="1"/>
  <c r="H54" i="3"/>
  <c r="F479" i="3"/>
  <c r="F757" i="3"/>
  <c r="G757" i="3"/>
  <c r="E487" i="3"/>
  <c r="E488" i="3" s="1"/>
  <c r="G739" i="3"/>
  <c r="G743" i="3"/>
  <c r="J680" i="3"/>
  <c r="J669" i="3" s="1"/>
  <c r="J671" i="3" s="1"/>
  <c r="J690" i="3"/>
  <c r="H682" i="3"/>
  <c r="D698" i="3"/>
  <c r="F680" i="3"/>
  <c r="F681" i="3" s="1"/>
  <c r="F709" i="3"/>
  <c r="I571" i="3"/>
  <c r="I573" i="3" s="1"/>
  <c r="I659" i="3"/>
  <c r="I661" i="3" s="1"/>
  <c r="I668" i="3"/>
  <c r="F472" i="3"/>
  <c r="F473" i="3" s="1"/>
  <c r="F673" i="3"/>
  <c r="H674" i="3"/>
  <c r="E571" i="3"/>
  <c r="E572" i="3" s="1"/>
  <c r="F34" i="3"/>
  <c r="F493" i="3"/>
  <c r="D571" i="3"/>
  <c r="D572" i="3" s="1"/>
  <c r="G571" i="3"/>
  <c r="G572" i="3" s="1"/>
  <c r="H571" i="3"/>
  <c r="J648" i="3"/>
  <c r="J653" i="3"/>
  <c r="D645" i="3"/>
  <c r="D646" i="3" s="1"/>
  <c r="D649" i="3"/>
  <c r="H645" i="3"/>
  <c r="H650" i="3"/>
  <c r="F645" i="3"/>
  <c r="F649" i="3"/>
  <c r="I645" i="3"/>
  <c r="I650" i="3"/>
  <c r="G645" i="3"/>
  <c r="G649" i="3"/>
  <c r="E645" i="3"/>
  <c r="E646" i="3" s="1"/>
  <c r="E649" i="3"/>
  <c r="G28" i="3"/>
  <c r="G254" i="3"/>
  <c r="G255" i="3" s="1"/>
  <c r="J574" i="3"/>
  <c r="J576" i="3" s="1"/>
  <c r="J579" i="3"/>
  <c r="D622" i="3"/>
  <c r="D623" i="3" s="1"/>
  <c r="D626" i="3"/>
  <c r="H585" i="3"/>
  <c r="D585" i="3"/>
  <c r="D586" i="3" s="1"/>
  <c r="D589" i="3"/>
  <c r="F611" i="3"/>
  <c r="F615" i="3"/>
  <c r="J600" i="3"/>
  <c r="I585" i="3"/>
  <c r="I587" i="3" s="1"/>
  <c r="J561" i="3"/>
  <c r="J400" i="3"/>
  <c r="J401" i="3" s="1"/>
  <c r="I545" i="3"/>
  <c r="I547" i="3" s="1"/>
  <c r="I550" i="3"/>
  <c r="D465" i="3"/>
  <c r="D468" i="3"/>
  <c r="I492" i="3"/>
  <c r="I494" i="3"/>
  <c r="J353" i="3"/>
  <c r="J355" i="3" s="1"/>
  <c r="J340" i="3"/>
  <c r="J342" i="3" s="1"/>
  <c r="J497" i="3"/>
  <c r="J487" i="3"/>
  <c r="J442" i="3"/>
  <c r="J443" i="3" s="1"/>
  <c r="F545" i="3"/>
  <c r="F546" i="3" s="1"/>
  <c r="F549" i="3"/>
  <c r="G545" i="3"/>
  <c r="G546" i="3" s="1"/>
  <c r="G549" i="3"/>
  <c r="G429" i="3"/>
  <c r="D545" i="3"/>
  <c r="D546" i="3" s="1"/>
  <c r="D549" i="3"/>
  <c r="E461" i="3"/>
  <c r="H494" i="3"/>
  <c r="H492" i="3"/>
  <c r="D487" i="3"/>
  <c r="D488" i="3" s="1"/>
  <c r="D493" i="3"/>
  <c r="J478" i="3"/>
  <c r="G308" i="3"/>
  <c r="G302" i="3"/>
  <c r="G303" i="3" s="1"/>
  <c r="H353" i="3"/>
  <c r="H355" i="3" s="1"/>
  <c r="H361" i="3"/>
  <c r="D64" i="3"/>
  <c r="J372" i="3"/>
  <c r="I353" i="3"/>
  <c r="I355" i="3" s="1"/>
  <c r="I361" i="3"/>
  <c r="D353" i="3"/>
  <c r="D354" i="3" s="1"/>
  <c r="D360" i="3"/>
  <c r="D340" i="3"/>
  <c r="D334" i="3" s="1"/>
  <c r="D335" i="3" s="1"/>
  <c r="D344" i="3"/>
  <c r="D302" i="3"/>
  <c r="D308" i="3"/>
  <c r="D293" i="3"/>
  <c r="D295" i="3"/>
  <c r="J293" i="3"/>
  <c r="J296" i="3"/>
  <c r="G34" i="3"/>
  <c r="G233" i="3"/>
  <c r="G200" i="3"/>
  <c r="F200" i="3"/>
  <c r="F201" i="3" s="1"/>
  <c r="G116" i="3"/>
  <c r="G117" i="3" s="1"/>
  <c r="E116" i="3"/>
  <c r="F145" i="3"/>
  <c r="F160" i="3"/>
  <c r="F161" i="3" s="1"/>
  <c r="F116" i="3"/>
  <c r="F117" i="3" s="1"/>
  <c r="G92" i="3"/>
  <c r="E92" i="3"/>
  <c r="F92" i="3"/>
  <c r="F77" i="3"/>
  <c r="F31" i="3"/>
  <c r="F26" i="3"/>
  <c r="F666" i="3"/>
  <c r="F667" i="3" s="1"/>
  <c r="I29" i="3"/>
  <c r="J60" i="3"/>
  <c r="E545" i="3"/>
  <c r="E546" i="3" s="1"/>
  <c r="E622" i="3"/>
  <c r="E623" i="3" s="1"/>
  <c r="E41" i="3"/>
  <c r="G182" i="3"/>
  <c r="E953" i="3"/>
  <c r="E954" i="3" s="1"/>
  <c r="E74" i="3"/>
  <c r="E75" i="3" s="1"/>
  <c r="H46" i="3"/>
  <c r="F79" i="3"/>
  <c r="E43" i="3"/>
  <c r="E44" i="3" s="1"/>
  <c r="F1024" i="3"/>
  <c r="F962" i="3"/>
  <c r="F959" i="3"/>
  <c r="G167" i="3"/>
  <c r="G953" i="3"/>
  <c r="G954" i="3" s="1"/>
  <c r="J47" i="3"/>
  <c r="J956" i="3"/>
  <c r="H278" i="3"/>
  <c r="H270" i="3" s="1"/>
  <c r="H272" i="3" s="1"/>
  <c r="J51" i="3"/>
  <c r="J46" i="3"/>
  <c r="J30" i="3"/>
  <c r="J338" i="3"/>
  <c r="J672" i="3"/>
  <c r="J461" i="3"/>
  <c r="J962" i="3"/>
  <c r="H587" i="3" l="1"/>
  <c r="H290" i="3"/>
  <c r="D944" i="3"/>
  <c r="D943" i="3" s="1"/>
  <c r="F585" i="3"/>
  <c r="F586" i="3" s="1"/>
  <c r="G659" i="3"/>
  <c r="G660" i="3" s="1"/>
  <c r="F87" i="3"/>
  <c r="F88" i="3" s="1"/>
  <c r="F93" i="3"/>
  <c r="E87" i="3"/>
  <c r="E88" i="3" s="1"/>
  <c r="E93" i="3"/>
  <c r="G87" i="3"/>
  <c r="G93" i="3"/>
  <c r="G585" i="3"/>
  <c r="G586" i="3" s="1"/>
  <c r="D945" i="3"/>
  <c r="G334" i="3"/>
  <c r="G335" i="3" s="1"/>
  <c r="F289" i="3"/>
  <c r="F287" i="3"/>
  <c r="E659" i="3"/>
  <c r="E660" i="3" s="1"/>
  <c r="J548" i="3"/>
  <c r="J550" i="3" s="1"/>
  <c r="F47" i="3"/>
  <c r="G74" i="3"/>
  <c r="G75" i="3" s="1"/>
  <c r="P77" i="3"/>
  <c r="O24" i="3"/>
  <c r="H45" i="3"/>
  <c r="T66" i="3"/>
  <c r="Q165" i="3"/>
  <c r="P168" i="3"/>
  <c r="I334" i="3"/>
  <c r="I336" i="3" s="1"/>
  <c r="H671" i="3"/>
  <c r="O669" i="3"/>
  <c r="E464" i="3"/>
  <c r="E465" i="3" s="1"/>
  <c r="H953" i="3"/>
  <c r="H944" i="3" s="1"/>
  <c r="H943" i="3" s="1"/>
  <c r="E29" i="3"/>
  <c r="E38" i="3"/>
  <c r="E39" i="3" s="1"/>
  <c r="D457" i="3"/>
  <c r="F953" i="3"/>
  <c r="F954" i="3" s="1"/>
  <c r="F960" i="3"/>
  <c r="J1022" i="3"/>
  <c r="J1018" i="3" s="1"/>
  <c r="J1020" i="3" s="1"/>
  <c r="J959" i="3"/>
  <c r="J961" i="3" s="1"/>
  <c r="I961" i="3"/>
  <c r="I43" i="3"/>
  <c r="I45" i="3" s="1"/>
  <c r="J958" i="3"/>
  <c r="I944" i="3"/>
  <c r="I943" i="3" s="1"/>
  <c r="Q954" i="3" s="1"/>
  <c r="I955" i="3"/>
  <c r="H342" i="3"/>
  <c r="H334" i="3"/>
  <c r="G288" i="3"/>
  <c r="H666" i="3"/>
  <c r="H659" i="3" s="1"/>
  <c r="J1032" i="3"/>
  <c r="G944" i="3"/>
  <c r="H806" i="3"/>
  <c r="F659" i="3"/>
  <c r="F29" i="3"/>
  <c r="G740" i="3"/>
  <c r="J571" i="3"/>
  <c r="J573" i="3" s="1"/>
  <c r="J472" i="3"/>
  <c r="J474" i="3" s="1"/>
  <c r="J674" i="3"/>
  <c r="H573" i="3"/>
  <c r="H551" i="3"/>
  <c r="F74" i="3"/>
  <c r="F75" i="3" s="1"/>
  <c r="G628" i="3"/>
  <c r="G646" i="3"/>
  <c r="I628" i="3"/>
  <c r="I467" i="3" s="1"/>
  <c r="I38" i="3" s="1"/>
  <c r="I647" i="3"/>
  <c r="F628" i="3"/>
  <c r="F646" i="3"/>
  <c r="H647" i="3"/>
  <c r="H628" i="3"/>
  <c r="J645" i="3"/>
  <c r="J650" i="3"/>
  <c r="F612" i="3"/>
  <c r="J494" i="3"/>
  <c r="J492" i="3"/>
  <c r="J288" i="3"/>
  <c r="J287" i="3" s="1"/>
  <c r="D288" i="3"/>
  <c r="D303" i="3"/>
  <c r="D341" i="3"/>
  <c r="I290" i="3"/>
  <c r="J334" i="3"/>
  <c r="J336" i="3" s="1"/>
  <c r="H281" i="3"/>
  <c r="G234" i="3"/>
  <c r="G183" i="3"/>
  <c r="G201" i="3"/>
  <c r="E117" i="3"/>
  <c r="F24" i="3"/>
  <c r="J53" i="3"/>
  <c r="J29" i="3"/>
  <c r="F1022" i="3"/>
  <c r="G43" i="3"/>
  <c r="G44" i="3" s="1"/>
  <c r="G160" i="3"/>
  <c r="E944" i="3"/>
  <c r="F43" i="3"/>
  <c r="E47" i="3"/>
  <c r="E63" i="3"/>
  <c r="E64" i="3" s="1"/>
  <c r="G31" i="3"/>
  <c r="G70" i="3"/>
  <c r="H261" i="3"/>
  <c r="H262" i="3" s="1"/>
  <c r="O239" i="3"/>
  <c r="J666" i="3"/>
  <c r="J668" i="3" s="1"/>
  <c r="H467" i="3" l="1"/>
  <c r="F944" i="3"/>
  <c r="J545" i="3"/>
  <c r="J547" i="3" s="1"/>
  <c r="Q104" i="3"/>
  <c r="G88" i="3"/>
  <c r="H668" i="3"/>
  <c r="H661" i="3"/>
  <c r="E945" i="3"/>
  <c r="E943" i="3"/>
  <c r="G945" i="3"/>
  <c r="G943" i="3"/>
  <c r="F945" i="3"/>
  <c r="F943" i="3"/>
  <c r="E35" i="3"/>
  <c r="E36" i="3" s="1"/>
  <c r="D289" i="3"/>
  <c r="D287" i="3"/>
  <c r="G289" i="3"/>
  <c r="G287" i="3"/>
  <c r="E457" i="3"/>
  <c r="E456" i="3" s="1"/>
  <c r="H336" i="3"/>
  <c r="H464" i="3"/>
  <c r="H457" i="3" s="1"/>
  <c r="J953" i="3"/>
  <c r="J955" i="3" s="1"/>
  <c r="H955" i="3"/>
  <c r="D458" i="3"/>
  <c r="F660" i="3"/>
  <c r="J290" i="3"/>
  <c r="J43" i="3"/>
  <c r="J45" i="3" s="1"/>
  <c r="F63" i="3"/>
  <c r="F64" i="3" s="1"/>
  <c r="H548" i="3"/>
  <c r="H553" i="3"/>
  <c r="H625" i="3"/>
  <c r="H630" i="3"/>
  <c r="J647" i="3"/>
  <c r="J628" i="3"/>
  <c r="F467" i="3"/>
  <c r="F625" i="3"/>
  <c r="F629" i="3"/>
  <c r="I630" i="3"/>
  <c r="I625" i="3"/>
  <c r="G629" i="3"/>
  <c r="G467" i="3"/>
  <c r="V462" i="3" s="1"/>
  <c r="G625" i="3"/>
  <c r="J585" i="3"/>
  <c r="J489" i="3"/>
  <c r="G161" i="3"/>
  <c r="H76" i="3"/>
  <c r="F44" i="3"/>
  <c r="H254" i="3"/>
  <c r="J659" i="3"/>
  <c r="J661" i="3" s="1"/>
  <c r="F1018" i="3"/>
  <c r="G63" i="3"/>
  <c r="G33" i="3"/>
  <c r="G29" i="3"/>
  <c r="E21" i="3" l="1"/>
  <c r="E20" i="3" s="1"/>
  <c r="J944" i="3"/>
  <c r="J943" i="3" s="1"/>
  <c r="R954" i="3" s="1"/>
  <c r="E458" i="3"/>
  <c r="J467" i="3"/>
  <c r="J38" i="3" s="1"/>
  <c r="R492" i="3"/>
  <c r="F1019" i="3"/>
  <c r="H545" i="3"/>
  <c r="H550" i="3"/>
  <c r="G468" i="3"/>
  <c r="G38" i="3"/>
  <c r="O23" i="3" s="1"/>
  <c r="G464" i="3"/>
  <c r="I622" i="3"/>
  <c r="I624" i="3" s="1"/>
  <c r="I627" i="3"/>
  <c r="H38" i="3"/>
  <c r="H35" i="3" s="1"/>
  <c r="H21" i="3" s="1"/>
  <c r="H469" i="3"/>
  <c r="G622" i="3"/>
  <c r="G623" i="3" s="1"/>
  <c r="G626" i="3"/>
  <c r="I469" i="3"/>
  <c r="I464" i="3"/>
  <c r="F622" i="3"/>
  <c r="F623" i="3" s="1"/>
  <c r="F626" i="3"/>
  <c r="F468" i="3"/>
  <c r="F464" i="3"/>
  <c r="F38" i="3"/>
  <c r="J625" i="3"/>
  <c r="J630" i="3"/>
  <c r="H622" i="3"/>
  <c r="H627" i="3"/>
  <c r="J587" i="3"/>
  <c r="H255" i="3"/>
  <c r="G64" i="3"/>
  <c r="E22" i="3" l="1"/>
  <c r="S42" i="3"/>
  <c r="H547" i="3"/>
  <c r="J627" i="3"/>
  <c r="J622" i="3"/>
  <c r="J624" i="3" s="1"/>
  <c r="F39" i="3"/>
  <c r="F35" i="3"/>
  <c r="I35" i="3"/>
  <c r="I40" i="3"/>
  <c r="H40" i="3"/>
  <c r="G39" i="3"/>
  <c r="G35" i="3"/>
  <c r="H624" i="3"/>
  <c r="O464" i="3"/>
  <c r="O492" i="3"/>
  <c r="J469" i="3"/>
  <c r="J464" i="3"/>
  <c r="F465" i="3"/>
  <c r="F457" i="3"/>
  <c r="I466" i="3"/>
  <c r="I457" i="3"/>
  <c r="H466" i="3"/>
  <c r="G465" i="3"/>
  <c r="G457" i="3"/>
  <c r="G36" i="3" l="1"/>
  <c r="G21" i="3"/>
  <c r="H37" i="3"/>
  <c r="F36" i="3"/>
  <c r="F21" i="3"/>
  <c r="G458" i="3"/>
  <c r="G456" i="3"/>
  <c r="H459" i="3"/>
  <c r="H456" i="3"/>
  <c r="I459" i="3"/>
  <c r="I456" i="3"/>
  <c r="Q955" i="3" s="1"/>
  <c r="F458" i="3"/>
  <c r="F456" i="3"/>
  <c r="J466" i="3"/>
  <c r="J457" i="3"/>
  <c r="J35" i="3"/>
  <c r="J40" i="3"/>
  <c r="I37" i="3"/>
  <c r="T28" i="3" l="1"/>
  <c r="M17" i="3"/>
  <c r="T22" i="3"/>
  <c r="F20" i="3"/>
  <c r="F22" i="3"/>
  <c r="H23" i="3"/>
  <c r="H20" i="3"/>
  <c r="G22" i="3"/>
  <c r="G20" i="3"/>
  <c r="J37" i="3"/>
  <c r="J459" i="3"/>
  <c r="J456" i="3"/>
  <c r="R955" i="3" s="1"/>
  <c r="E708" i="3" l="1"/>
  <c r="H759" i="3"/>
  <c r="H756" i="3" l="1"/>
  <c r="P784" i="3" s="1"/>
  <c r="H758" i="3"/>
  <c r="H946" i="3"/>
  <c r="I946" i="3"/>
  <c r="J946" i="3"/>
  <c r="P28" i="3" l="1"/>
  <c r="I21" i="3"/>
  <c r="J21" i="3"/>
  <c r="J23" i="3" l="1"/>
  <c r="J20" i="3"/>
  <c r="I23" i="3"/>
  <c r="I20" i="3"/>
  <c r="P68" i="3" l="1"/>
  <c r="O26" i="3"/>
  <c r="O140" i="3"/>
  <c r="P955" i="3"/>
  <c r="O756" i="3"/>
  <c r="T732" i="3" l="1"/>
  <c r="R64" i="3"/>
</calcChain>
</file>

<file path=xl/sharedStrings.xml><?xml version="1.0" encoding="utf-8"?>
<sst xmlns="http://schemas.openxmlformats.org/spreadsheetml/2006/main" count="1179" uniqueCount="200">
  <si>
    <t>ОБЪЕМЫ И ИСТОЧНИКИ</t>
  </si>
  <si>
    <t>№ 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</si>
  <si>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</si>
  <si>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 Программы, соисполнителю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</si>
  <si>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</si>
  <si>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>средства федерального бюджета</t>
  </si>
  <si>
    <t xml:space="preserve">соисполнителю 1: Администрации Минераловодского городского округа </t>
  </si>
  <si>
    <t>средства краевого бюджета, в т.ч. предусмотренные:</t>
  </si>
  <si>
    <t xml:space="preserve">ответственному исполнителю: Управлению муниципального хозяйства администрации Минераловодского городского округа </t>
  </si>
  <si>
    <t>средства местного бюджета, в т.ч. предусмотренные:</t>
  </si>
  <si>
    <t>Внебюджетные средства, в т.ч. предусмотренные:</t>
  </si>
  <si>
    <t>Прогнозируемое поступление  средств в местный бюджет, в т.ч.:</t>
  </si>
  <si>
    <t xml:space="preserve">выпадающие доходы местного бюджета </t>
  </si>
  <si>
    <t>Иные средства участников программы, в т.ч.:</t>
  </si>
  <si>
    <t>средства собственников помещений в многоквартирных домах</t>
  </si>
  <si>
    <t>Внебюджетные средства</t>
  </si>
  <si>
    <t>Прогнозируемое поступление  средств в местный бюджет</t>
  </si>
  <si>
    <t xml:space="preserve">Внебюджетные средства </t>
  </si>
  <si>
    <t>средства краевого бюджета</t>
  </si>
  <si>
    <t xml:space="preserve">соисполнителю 1: </t>
  </si>
  <si>
    <t>средства краевого бюджета в т.ч. предусмотренные:</t>
  </si>
  <si>
    <t>средства местного бюджета</t>
  </si>
  <si>
    <t>Иные средства участников программы</t>
  </si>
  <si>
    <t>2.</t>
  </si>
  <si>
    <t>3.</t>
  </si>
  <si>
    <t>Подпрограмма «Развитие коммунального хозяйства», всего</t>
  </si>
  <si>
    <t>3.1.</t>
  </si>
  <si>
    <t>4.</t>
  </si>
  <si>
    <t>4.1.</t>
  </si>
  <si>
    <t>4.1.1.</t>
  </si>
  <si>
    <t>4.1.2.</t>
  </si>
  <si>
    <t>4.2.</t>
  </si>
  <si>
    <t>средства внебюджетных фондов</t>
  </si>
  <si>
    <t>4.2.1.</t>
  </si>
  <si>
    <t>4.2.2.</t>
  </si>
  <si>
    <t>4.3.</t>
  </si>
  <si>
    <t>4.4.</t>
  </si>
  <si>
    <t>4.4.1.</t>
  </si>
  <si>
    <t>4.4.2.</t>
  </si>
  <si>
    <t>4.5.</t>
  </si>
  <si>
    <t>4.5.5.</t>
  </si>
  <si>
    <t>Благоустройство фонтана по проспекту Карла Маркса</t>
  </si>
  <si>
    <t>4.6.</t>
  </si>
  <si>
    <t>4.6.1.</t>
  </si>
  <si>
    <t>5.</t>
  </si>
  <si>
    <t>5.1.1.</t>
  </si>
  <si>
    <t>5.1.2.</t>
  </si>
  <si>
    <t>5.2.2.</t>
  </si>
  <si>
    <t>4.5.3.</t>
  </si>
  <si>
    <t xml:space="preserve">к изменениям, которые вносятся в муниципальную </t>
  </si>
  <si>
    <t>Таблица № 3</t>
  </si>
  <si>
    <t>4.5.1.2.</t>
  </si>
  <si>
    <t>Имущественный взнос некоммерческой  организации  Ставропольского края "Фонд капитального ремонта общего имущества многоквартирных  домов</t>
  </si>
  <si>
    <t>Расходы на ремонт и содержание линий и установок наружного освещения</t>
  </si>
  <si>
    <t>Уплата прочих налогов и сборов</t>
  </si>
  <si>
    <t>Подпрограмма «Обеспечение реализации  программы и общепрограммные мероприятия», всего</t>
  </si>
  <si>
    <t>Субсидии бюджетным учреждениям на финансовое обеспечение государственного (муниципального) задания</t>
  </si>
  <si>
    <t>4.5.1.1.</t>
  </si>
  <si>
    <t>в т.ч. :  МКУ «Городское хозяйство»</t>
  </si>
  <si>
    <t>1.1.2.</t>
  </si>
  <si>
    <t>Ремонт и содержание мест захоронения</t>
  </si>
  <si>
    <t>Участнику: МБУ «Ритуал»</t>
  </si>
  <si>
    <t>в том числе:: МБУ «Управление городским хозяйством»</t>
  </si>
  <si>
    <t>МБУ «Ритуал»</t>
  </si>
  <si>
    <t>Реализация мероприятий по благоустройству территорий  в городских округах Ставропольского края, за исключением городских округов Ставропольского края,имеющих статус городов-курортов</t>
  </si>
  <si>
    <t>4.5.6.</t>
  </si>
  <si>
    <t>Расходы на ремонт и содержание малых архитектурных форм</t>
  </si>
  <si>
    <t>в т.ч. :  МКУ «Управление капитального строительства и ремонта Минераловодского городского округа»</t>
  </si>
  <si>
    <t>в т.ч. :  МБУ «Городское хозяйство»</t>
  </si>
  <si>
    <t>в т.ч.:  МКУ «Городское хозяйство»</t>
  </si>
  <si>
    <t>в т.ч.  : МБУ «Управление городским хозяйства»</t>
  </si>
  <si>
    <t>в т.ч.  : МБУ «Ритуал»</t>
  </si>
  <si>
    <t>в том числе:  МБУ «Управление городским хозяйством»</t>
  </si>
  <si>
    <t>в т.ч.  :  МКУ «Городское хозяйство»</t>
  </si>
  <si>
    <t>Уплата налога на имущество и земельный налог</t>
  </si>
  <si>
    <t>1.1.4.</t>
  </si>
  <si>
    <t>5.1.3.</t>
  </si>
  <si>
    <t>4.5.6.3.</t>
  </si>
  <si>
    <t>4.5.7.</t>
  </si>
  <si>
    <t>Реализация мероприятий по ремонту  детских площадок</t>
  </si>
  <si>
    <t>программу Минераловодского муниципального  округа</t>
  </si>
  <si>
    <t>«Развитие жилищно-коммунального хозяйства»</t>
  </si>
  <si>
    <t xml:space="preserve">к муниципальной программе </t>
  </si>
  <si>
    <t>"Развитие жилищно-коммунального  хозяйства"</t>
  </si>
  <si>
    <t>финансового обеспечения муниципальной  программы Минераловодского муниципального округа  Ставропольского края</t>
  </si>
  <si>
    <t xml:space="preserve">ответственному исполнителю: Управлению муниципального хозяйства администрации Минераловодского муниципального округа  Ставропольского края </t>
  </si>
  <si>
    <t>соисполнителю 1: Администрации Минераловодского муниципального округа Ставропольского края</t>
  </si>
  <si>
    <t>в т.ч. :  МКУ «Управление капитального строительства и ремонта  Минераловодского муниципального округа  Ставропольского края»</t>
  </si>
  <si>
    <t>соисполнителю 2: Управлению имущественных отношений администрации Минераловодского муниципального округа Ставропольского края</t>
  </si>
  <si>
    <t xml:space="preserve">соисполнителю 3:Управлению по делам территорий администрации Минераловодского муниципального округа  Ставропольского края </t>
  </si>
  <si>
    <t xml:space="preserve">Средства бюджета Минераловодского муниципального округа Ставропольского края (далее – бюджет округа), в т.ч. </t>
  </si>
  <si>
    <t>Муниципальная программа Минераловодского муниципального округа Ставропольского края «Развитие жилищно-коммунального хозяйства», всего</t>
  </si>
  <si>
    <t xml:space="preserve">соисполнителю 1: Администрации Минераловодского муниципального  округа  Ставропольского края </t>
  </si>
  <si>
    <t xml:space="preserve">соисполнителю 3: Управлению по делам территорий администрации Минераловодского муниципального округа  Ставропольского края </t>
  </si>
  <si>
    <t xml:space="preserve">соисполнителю 1: Администрации Минераловодского муниципального округа  Ставропольского края </t>
  </si>
  <si>
    <t xml:space="preserve">соисполнителю 1: администрации Минераловодского муниципального округа  Ставропольского края </t>
  </si>
  <si>
    <t>в т.ч. :  МКУ «Управление капитального строительства и ремонта Минераловодского муниципального округа  Ставропольского края»</t>
  </si>
  <si>
    <t>Подпрограмма «Содержание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  Ставропольского края», всего</t>
  </si>
  <si>
    <t>Расходы на  озеленение территории ММО</t>
  </si>
  <si>
    <t>Расходы на санитарную очистку территории Минераловодского муниципального округа  Ставропольского края</t>
  </si>
  <si>
    <t>Благоустройство дворовых территорий  Минераловодского муниципального округа  Ставропольского края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</si>
  <si>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</si>
  <si>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</si>
  <si>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</si>
  <si>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</si>
  <si>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</si>
  <si>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t xml:space="preserve">Бюджет округа, в т.ч. </t>
  </si>
  <si>
    <t>средства федерального бюджета, в т.ч.</t>
  </si>
  <si>
    <t xml:space="preserve">средства краевого бюджета, в т.ч. </t>
  </si>
  <si>
    <t>средства краевого бюджета, в т.ч.</t>
  </si>
  <si>
    <t>средства местного бюджета, в  т.ч.</t>
  </si>
  <si>
    <t>средства краевого бюджета, в  т.ч.</t>
  </si>
  <si>
    <t>средства местного бюджета, в т.ч.</t>
  </si>
  <si>
    <t>в т.ч. МКУ "Городское хозяйство"</t>
  </si>
  <si>
    <t>Финансовое обеспечение Программы</t>
  </si>
  <si>
    <t xml:space="preserve">Основное мероприятие:          Переселение граждан из многоквартирных домов, расположенных на территории  Минераловодского муниципального округа  Ставропольского края, признанных аварийными и подлежащих сносу                                                                </t>
  </si>
  <si>
    <t>1.</t>
  </si>
  <si>
    <t>Подпрограмма "Переселение граждан из аврийного жилищного фонда", всего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</si>
  <si>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</si>
  <si>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1.1.3.</t>
  </si>
  <si>
    <t>Реализация регионального проекта "Обеспечение устойчивого сокращения непригодного для проживания жидищного фонда"</t>
  </si>
  <si>
    <t>1.2.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</si>
  <si>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жилищного строительства, за счет средств публично-правовой компании - "Фонд  развития территорий"</t>
  </si>
  <si>
    <t>1.2.1.</t>
  </si>
  <si>
    <t>1.2.2.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</si>
  <si>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краевого бюджета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</si>
  <si>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местного бюджета</t>
  </si>
  <si>
    <t>1.2.3.</t>
  </si>
  <si>
    <t>1.2.4.</t>
  </si>
  <si>
    <t>Расходы на предоставление дополнительной площади</t>
  </si>
  <si>
    <t>1.2.5.</t>
  </si>
  <si>
    <t>Оплата превышения стоимости строительства</t>
  </si>
  <si>
    <t>1.2.6.</t>
  </si>
  <si>
    <t>Основное мероприятие:                       Капитальный ремонт общего имущества в многоквартирных домах, расположенных на территории  Минераловодского муниципального  округа  Ставропольского края</t>
  </si>
  <si>
    <t>Финансовое обеспечение  подпрограммы</t>
  </si>
  <si>
    <t>Основное мероприятие :             Развитие систем коммунальной инфраструктуры, разработка схем теплоснабжения, водоснабжения, водоотведения Минераловодского муниципального округа  Ставропольского края,</t>
  </si>
  <si>
    <t>3.1.1.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</si>
  <si>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муниципального округа Ставропольского края</t>
  </si>
  <si>
    <t>Основное мероприятие:                          Отлов и содержание безнадзорных животных</t>
  </si>
  <si>
    <t>3.2.</t>
  </si>
  <si>
    <t>Основное мероприятие:                          Реализация регионального проекта "Комплексная система обращения  с твердыми коммунальными отходами"</t>
  </si>
  <si>
    <t>3.3.</t>
  </si>
  <si>
    <t>Государственная поддержка закупки контейнеров для раздельного накопления твердых коммунальных отходов</t>
  </si>
  <si>
    <t>3.3.1.</t>
  </si>
  <si>
    <t>Основное мероприятие:         Поддержание  функционирования комплексной  системы обращения с отходами на территории  Минераловодского муниципального округа  Ставропольского края</t>
  </si>
  <si>
    <t>3.4.</t>
  </si>
  <si>
    <t>Реализация мероприятий по обустройству специальных площадок для складирования крупногабаритных  отходов  в местах (площадках) накопления твердых коммунальных отходов</t>
  </si>
  <si>
    <t>3.4.1.</t>
  </si>
  <si>
    <t>Финансовое обеспечение подпрограммы</t>
  </si>
  <si>
    <t>Расходы на обеспечение электроэнергии для обеспечения уличного освещения</t>
  </si>
  <si>
    <t>Расходы на строительство и реконструкцию линий и установок наружного освещения</t>
  </si>
  <si>
    <t>4.1.3.</t>
  </si>
  <si>
    <t>Основное мероприятие:       Озеленене территории</t>
  </si>
  <si>
    <t>Основное мероприятие:    Ремонт и содержание мест захоронения</t>
  </si>
  <si>
    <t>4.3.1.</t>
  </si>
  <si>
    <t>4.3.2.</t>
  </si>
  <si>
    <t>Основное мероприятие:      Санитарная очистка территории</t>
  </si>
  <si>
    <t>4.5.1.</t>
  </si>
  <si>
    <t>Расходы на оплату услуг топливно-энергетических  ресурсов для обеспечения функционирования объектов внешнего благоустройства и прочих объектов благоустройства</t>
  </si>
  <si>
    <t>4.5.2.</t>
  </si>
  <si>
    <t>Прочие расходы по текущему ремонту и содержанию объектов внешнего благоустройства</t>
  </si>
  <si>
    <t>Реализация проектов развития территорий муниципальных образований, основанных на местных инициативах</t>
  </si>
  <si>
    <t>4.5.4.</t>
  </si>
  <si>
    <t>4.5.5.1.</t>
  </si>
  <si>
    <t>Благоустройство городского парка (2 очередь в г. Минеральные Воды)</t>
  </si>
  <si>
    <t>Благоустройство парка по ул. Исакова в пос. Анджиевский Минераловодского городского округа</t>
  </si>
  <si>
    <t>4.5.6.1.</t>
  </si>
  <si>
    <t xml:space="preserve">Благоустройство сквера по ул. Яблоневая в пос.  Красный Пахарь </t>
  </si>
  <si>
    <t>4.5.6.2.</t>
  </si>
  <si>
    <t>Благоустройство общественной территории  по ул. Советская в г. Минеральные Воды</t>
  </si>
  <si>
    <t>4.5.6.4.</t>
  </si>
  <si>
    <t>Основное мероприятие:            Ремонт и содержание памятников истории и культуры</t>
  </si>
  <si>
    <t>Расходы на ремонт и содержание  памятников истории и культуры</t>
  </si>
  <si>
    <t>Реализация мероприятий федеральной  целевой программы       "Увековечевание памяти погибших при защите Отечества на 2019-2024 годы"</t>
  </si>
  <si>
    <t>4.6.2.</t>
  </si>
  <si>
    <t>Основное мероприятие 1.         Финансовое обеспечение деятельности органов местного самоуправления и их структурных подразделений</t>
  </si>
  <si>
    <t>5.1.</t>
  </si>
  <si>
    <t>Расходы на выплаты персоналу  государственных (муниципальных органов)</t>
  </si>
  <si>
    <t>Расходы  на обеспечение функций органов местного самоуправления</t>
  </si>
  <si>
    <t>Основное мероприятие 2.            Финансовое обеспечение деятельности муниципальных подведомственных учреждений</t>
  </si>
  <si>
    <t>5.2.</t>
  </si>
  <si>
    <t>Расходы на обеспечение деятельности (оказание услуг) учреждений, осуществляющих контроль, технический надзор за выполнение работ по строительству, реконструкции и ремонту объектов</t>
  </si>
  <si>
    <t>5.2.1.</t>
  </si>
  <si>
    <t>Реализация мероприятияй по благоустройству детских площадок в муниципаьных округах и городских округах</t>
  </si>
  <si>
    <t>Ставропольского края "Развитие жилищно-коммунального</t>
  </si>
  <si>
    <t>хозяйства", утвержденную  постановлением Минераловодского</t>
  </si>
  <si>
    <t>городского округа Ставропольского края от 05.12.2019 № 2655</t>
  </si>
  <si>
    <t xml:space="preserve">Реализация мероприятий по благоустройтсву территорий в муниципальных округах и городских округах </t>
  </si>
  <si>
    <t>4.5.6.5.</t>
  </si>
  <si>
    <t>Реализация инициативного проекта "Благоустройство многофункциональной детской спортивной площадки по ул. Гоголя г. Минеральные Воды"</t>
  </si>
  <si>
    <t>1.1.</t>
  </si>
  <si>
    <t>Приложение № 8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</si>
  <si>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- Фонда разаития территорий</t>
  </si>
  <si>
    <t>1.1.1.</t>
  </si>
  <si>
    <t>Расходы на реализацию мероприятий по сносу мнонквартирных  домов, признанных аварийными</t>
  </si>
  <si>
    <t>Обследование и изготовление технической документации на объекты недвижимости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</si>
  <si>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муниципального округа  Ставропольского края, в том числе разработка проектно-сметной документации и проведение оценки объектов</t>
  </si>
  <si>
    <t>Расходы на ремонт и содержание объектов внешнего благоустройства и малых архитектурных форм</t>
  </si>
  <si>
    <t>Основное мероприятие: Прочие мероприятия по организации, ремонту и содержанию объектов внешнего благоустройства и малых архитектурных форм</t>
  </si>
  <si>
    <t>Основное мероприятие:   Развитие, содержание и ремонт систем уличного освещения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</si>
</sst>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2" fontId="1" fillId="0" borderId="0" xfId="0" applyNumberFormat="1" applyFont="1" applyAlignment="1">
      <alignment wrapText="1"/>
    </xf>
    <xf numFmtId="0" fontId="0" fillId="0" borderId="0" xfId="0" applyBorder="1"/>
    <xf numFmtId="2" fontId="0" fillId="0" borderId="0" xfId="0" applyNumberFormat="1"/>
    <xf numFmtId="0" fontId="2" fillId="0" borderId="0" xfId="0" applyFont="1" applyFill="1" applyBorder="1" applyAlignment="1">
      <alignment horizontal="center" wrapText="1"/>
    </xf>
    <xf numFmtId="0" fontId="4" fillId="0" borderId="0" xfId="0" applyFont="1" applyBorder="1"/>
    <xf numFmtId="0" fontId="5" fillId="0" borderId="0" xfId="0" applyFont="1" applyBorder="1" applyAlignment="1"/>
    <xf numFmtId="0" fontId="4" fillId="0" borderId="0" xfId="0" applyFont="1" applyBorder="1" applyAlignment="1"/>
    <xf numFmtId="0" fontId="5" fillId="0" borderId="0" xfId="0" applyFont="1" applyBorder="1"/>
    <xf numFmtId="0" fontId="5" fillId="0" borderId="0" xfId="0" applyFont="1" applyBorder="1" applyAlignment="1">
      <alignment horizontal="left" indent="15"/>
    </xf>
    <xf numFmtId="0" fontId="5" fillId="0" borderId="0" xfId="0" applyFont="1" applyFill="1" applyBorder="1"/>
    <xf numFmtId="0" fontId="5" fillId="0" borderId="0" xfId="0" applyFont="1" applyFill="1" applyBorder="1" applyAlignment="1"/>
    <xf numFmtId="0" fontId="5" fillId="0" borderId="0" xfId="0" applyFont="1" applyAlignment="1">
      <alignment horizontal="justify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2" fontId="5" fillId="0" borderId="0" xfId="0" applyNumberFormat="1" applyFont="1" applyAlignment="1">
      <alignment wrapText="1"/>
    </xf>
    <xf numFmtId="0" fontId="5" fillId="0" borderId="1" xfId="0" applyFont="1" applyFill="1" applyBorder="1" applyAlignment="1">
      <alignment horizontal="center" wrapText="1"/>
    </xf>
    <xf numFmtId="2" fontId="4" fillId="0" borderId="0" xfId="0" applyNumberFormat="1" applyFont="1" applyBorder="1"/>
    <xf numFmtId="0" fontId="5" fillId="0" borderId="1" xfId="0" applyFont="1" applyFill="1" applyBorder="1" applyAlignment="1">
      <alignment horizontal="center" wrapText="1"/>
    </xf>
    <xf numFmtId="0" fontId="4" fillId="0" borderId="0" xfId="0" applyFont="1" applyFill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7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8" xfId="0" applyFont="1" applyBorder="1" applyAlignment="1">
      <alignment vertical="center" wrapText="1"/>
    </xf>
    <xf numFmtId="0" fontId="5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horizontal="right" wrapText="1"/>
    </xf>
    <xf numFmtId="0" fontId="5" fillId="2" borderId="4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vertical="top" wrapText="1"/>
    </xf>
    <xf numFmtId="4" fontId="5" fillId="2" borderId="2" xfId="0" applyNumberFormat="1" applyFont="1" applyFill="1" applyBorder="1" applyAlignment="1">
      <alignment horizontal="right" wrapText="1"/>
    </xf>
    <xf numFmtId="4" fontId="5" fillId="2" borderId="8" xfId="0" applyNumberFormat="1" applyFont="1" applyFill="1" applyBorder="1" applyAlignment="1">
      <alignment horizontal="right" wrapText="1"/>
    </xf>
    <xf numFmtId="4" fontId="5" fillId="2" borderId="9" xfId="0" applyNumberFormat="1" applyFont="1" applyFill="1" applyBorder="1" applyAlignment="1">
      <alignment horizontal="right" wrapText="1"/>
    </xf>
    <xf numFmtId="4" fontId="5" fillId="2" borderId="3" xfId="0" applyNumberFormat="1" applyFont="1" applyFill="1" applyBorder="1" applyAlignment="1">
      <alignment horizontal="right" wrapText="1"/>
    </xf>
    <xf numFmtId="4" fontId="5" fillId="2" borderId="1" xfId="0" applyNumberFormat="1" applyFont="1" applyFill="1" applyBorder="1" applyAlignment="1">
      <alignment horizontal="right" vertical="top" wrapText="1"/>
    </xf>
    <xf numFmtId="4" fontId="5" fillId="2" borderId="11" xfId="0" applyNumberFormat="1" applyFont="1" applyFill="1" applyBorder="1" applyAlignment="1">
      <alignment horizontal="right" wrapText="1"/>
    </xf>
    <xf numFmtId="4" fontId="5" fillId="2" borderId="5" xfId="0" applyNumberFormat="1" applyFont="1" applyFill="1" applyBorder="1" applyAlignment="1">
      <alignment horizontal="right" wrapText="1"/>
    </xf>
    <xf numFmtId="4" fontId="5" fillId="2" borderId="13" xfId="0" applyNumberFormat="1" applyFont="1" applyFill="1" applyBorder="1" applyAlignment="1">
      <alignment horizontal="right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wrapText="1"/>
    </xf>
    <xf numFmtId="0" fontId="5" fillId="2" borderId="9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 wrapText="1"/>
    </xf>
    <xf numFmtId="4" fontId="5" fillId="2" borderId="12" xfId="0" applyNumberFormat="1" applyFont="1" applyFill="1" applyBorder="1" applyAlignment="1">
      <alignment horizontal="right" wrapText="1"/>
    </xf>
    <xf numFmtId="0" fontId="5" fillId="2" borderId="3" xfId="0" applyFont="1" applyFill="1" applyBorder="1" applyAlignment="1">
      <alignment vertical="top" wrapText="1"/>
    </xf>
    <xf numFmtId="4" fontId="5" fillId="2" borderId="2" xfId="0" applyNumberFormat="1" applyFont="1" applyFill="1" applyBorder="1" applyAlignment="1">
      <alignment horizontal="right" vertical="top" wrapText="1"/>
    </xf>
    <xf numFmtId="4" fontId="0" fillId="2" borderId="0" xfId="0" applyNumberFormat="1" applyFill="1" applyAlignment="1">
      <alignment horizontal="right"/>
    </xf>
    <xf numFmtId="4" fontId="0" fillId="2" borderId="1" xfId="0" applyNumberFormat="1" applyFill="1" applyBorder="1" applyAlignment="1">
      <alignment horizontal="right"/>
    </xf>
    <xf numFmtId="4" fontId="7" fillId="2" borderId="1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4" fontId="0" fillId="0" borderId="0" xfId="0" applyNumberFormat="1" applyBorder="1"/>
    <xf numFmtId="4" fontId="0" fillId="0" borderId="0" xfId="0" applyNumberFormat="1"/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5" fillId="0" borderId="1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14" fontId="5" fillId="2" borderId="3" xfId="0" applyNumberFormat="1" applyFont="1" applyFill="1" applyBorder="1" applyAlignment="1">
      <alignment horizontal="center" vertical="top" wrapText="1"/>
    </xf>
    <xf numFmtId="14" fontId="5" fillId="2" borderId="4" xfId="0" applyNumberFormat="1" applyFont="1" applyFill="1" applyBorder="1" applyAlignment="1">
      <alignment horizontal="center" vertical="top" wrapText="1"/>
    </xf>
    <xf numFmtId="14" fontId="5" fillId="2" borderId="5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14" fontId="5" fillId="2" borderId="8" xfId="0" applyNumberFormat="1" applyFont="1" applyFill="1" applyBorder="1" applyAlignment="1">
      <alignment horizontal="center" vertical="top" wrapText="1"/>
    </xf>
    <xf numFmtId="14" fontId="5" fillId="2" borderId="6" xfId="0" applyNumberFormat="1" applyFont="1" applyFill="1" applyBorder="1" applyAlignment="1">
      <alignment horizontal="center" vertical="top" wrapText="1"/>
    </xf>
    <xf numFmtId="14" fontId="5" fillId="2" borderId="1" xfId="0" applyNumberFormat="1" applyFont="1" applyFill="1" applyBorder="1" applyAlignment="1">
      <alignment horizontal="center" vertical="top" wrapText="1"/>
    </xf>
    <xf numFmtId="16" fontId="5" fillId="2" borderId="8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0" fontId="5" fillId="2" borderId="8" xfId="0" applyFont="1" applyFill="1" applyBorder="1" applyAlignment="1">
      <alignment vertical="top" wrapText="1"/>
    </xf>
    <xf numFmtId="4" fontId="5" fillId="2" borderId="3" xfId="0" applyNumberFormat="1" applyFont="1" applyFill="1" applyBorder="1" applyAlignment="1">
      <alignment horizontal="right" wrapText="1"/>
    </xf>
    <xf numFmtId="4" fontId="5" fillId="2" borderId="5" xfId="0" applyNumberFormat="1" applyFont="1" applyFill="1" applyBorder="1" applyAlignment="1">
      <alignment horizontal="right" wrapText="1"/>
    </xf>
    <xf numFmtId="0" fontId="8" fillId="2" borderId="3" xfId="0" applyNumberFormat="1" applyFont="1" applyFill="1" applyBorder="1" applyAlignment="1">
      <alignment horizontal="center" vertical="top" wrapText="1"/>
    </xf>
    <xf numFmtId="0" fontId="8" fillId="2" borderId="4" xfId="0" applyNumberFormat="1" applyFont="1" applyFill="1" applyBorder="1" applyAlignment="1">
      <alignment horizontal="center" vertical="top" wrapText="1"/>
    </xf>
    <xf numFmtId="0" fontId="8" fillId="2" borderId="5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273"/>
  <sheetViews>
    <sheetView tabSelected="1" view="pageLayout" topLeftCell="A10" zoomScaleNormal="100" workbookViewId="0">
      <selection activeCell="I470" sqref="I470"/>
    </sheetView>
  </sheetViews>
  <sheetFormatPr defaultRowHeight="15" x14ac:dyDescent="0.25"/>
  <cols>
    <col min="1" max="1" width="9.7109375" customWidth="1"/>
    <col min="2" max="2" width="19.140625" customWidth="1"/>
    <col min="3" max="3" width="44.5703125" customWidth="1"/>
    <col min="4" max="4" width="17.85546875" customWidth="1"/>
    <col min="5" max="5" width="16.85546875" customWidth="1"/>
    <col min="6" max="6" width="17" customWidth="1"/>
    <col min="7" max="7" width="16.140625" customWidth="1"/>
    <col min="8" max="9" width="15.140625" customWidth="1"/>
    <col min="10" max="10" width="14.85546875" customWidth="1"/>
    <col min="11" max="11" width="9.140625" hidden="1" customWidth="1"/>
    <col min="12" max="12" width="16.140625" style="68" customWidth="1"/>
    <col min="13" max="14" width="11.5703125" bestFit="1" customWidth="1"/>
    <col min="15" max="16" width="12.7109375" bestFit="1" customWidth="1"/>
    <col min="17" max="17" width="11.5703125" bestFit="1" customWidth="1"/>
    <col min="18" max="18" width="14.140625" customWidth="1"/>
    <col min="19" max="19" width="11.5703125" bestFit="1" customWidth="1"/>
    <col min="20" max="20" width="12.7109375" bestFit="1" customWidth="1"/>
    <col min="22" max="22" width="18.85546875" customWidth="1"/>
  </cols>
  <sheetData>
    <row r="1" spans="1:13" ht="17.25" x14ac:dyDescent="0.3">
      <c r="A1" s="5"/>
      <c r="B1" s="5"/>
      <c r="C1" s="5"/>
      <c r="D1" s="5"/>
      <c r="E1" s="5"/>
      <c r="F1" s="6" t="s">
        <v>191</v>
      </c>
      <c r="G1" s="7"/>
      <c r="H1" s="7"/>
      <c r="I1" s="7"/>
      <c r="J1" s="7"/>
      <c r="K1" s="5"/>
      <c r="L1" s="67"/>
      <c r="M1" s="2"/>
    </row>
    <row r="2" spans="1:13" ht="17.25" x14ac:dyDescent="0.3">
      <c r="A2" s="5"/>
      <c r="B2" s="5"/>
      <c r="C2" s="5"/>
      <c r="D2" s="5"/>
      <c r="E2" s="5"/>
      <c r="F2" s="8" t="s">
        <v>49</v>
      </c>
      <c r="G2" s="5"/>
      <c r="H2" s="5"/>
      <c r="I2" s="5"/>
      <c r="J2" s="5"/>
      <c r="K2" s="5"/>
      <c r="L2" s="67"/>
      <c r="M2" s="2"/>
    </row>
    <row r="3" spans="1:13" ht="17.25" x14ac:dyDescent="0.3">
      <c r="A3" s="5"/>
      <c r="B3" s="5"/>
      <c r="C3" s="5"/>
      <c r="D3" s="5"/>
      <c r="E3" s="5"/>
      <c r="F3" s="8" t="s">
        <v>80</v>
      </c>
      <c r="G3" s="5"/>
      <c r="H3" s="5"/>
      <c r="I3" s="5"/>
      <c r="J3" s="5"/>
      <c r="K3" s="5"/>
      <c r="L3" s="67"/>
      <c r="M3" s="2"/>
    </row>
    <row r="4" spans="1:13" ht="17.25" x14ac:dyDescent="0.3">
      <c r="A4" s="5"/>
      <c r="B4" s="5"/>
      <c r="C4" s="5"/>
      <c r="D4" s="5"/>
      <c r="E4" s="5"/>
      <c r="F4" s="8" t="s">
        <v>184</v>
      </c>
      <c r="G4" s="5"/>
      <c r="H4" s="5"/>
      <c r="I4" s="5"/>
      <c r="J4" s="5"/>
      <c r="K4" s="5"/>
      <c r="L4" s="67"/>
      <c r="M4" s="2"/>
    </row>
    <row r="5" spans="1:13" ht="17.25" x14ac:dyDescent="0.3">
      <c r="A5" s="5"/>
      <c r="B5" s="5"/>
      <c r="C5" s="5"/>
      <c r="D5" s="5"/>
      <c r="E5" s="5"/>
      <c r="F5" s="8" t="s">
        <v>185</v>
      </c>
      <c r="G5" s="5"/>
      <c r="H5" s="5"/>
      <c r="I5" s="5"/>
      <c r="J5" s="5"/>
      <c r="K5" s="5"/>
      <c r="L5" s="67"/>
      <c r="M5" s="2"/>
    </row>
    <row r="6" spans="1:13" ht="17.25" x14ac:dyDescent="0.3">
      <c r="A6" s="5"/>
      <c r="B6" s="5"/>
      <c r="C6" s="5"/>
      <c r="D6" s="5"/>
      <c r="E6" s="5"/>
      <c r="F6" s="8" t="s">
        <v>186</v>
      </c>
      <c r="G6" s="5"/>
      <c r="H6" s="5"/>
      <c r="I6" s="5"/>
      <c r="J6" s="5"/>
      <c r="K6" s="5"/>
      <c r="L6" s="67"/>
      <c r="M6" s="2"/>
    </row>
    <row r="7" spans="1:13" ht="17.25" x14ac:dyDescent="0.3">
      <c r="A7" s="9"/>
      <c r="B7" s="5"/>
      <c r="C7" s="5"/>
      <c r="D7" s="5"/>
      <c r="E7" s="5"/>
      <c r="F7" s="10"/>
      <c r="G7" s="5"/>
      <c r="H7" s="5"/>
      <c r="I7" s="5"/>
      <c r="J7" s="5"/>
      <c r="K7" s="5"/>
      <c r="L7" s="67"/>
      <c r="M7" s="2"/>
    </row>
    <row r="8" spans="1:13" ht="17.25" x14ac:dyDescent="0.3">
      <c r="A8" s="9"/>
      <c r="B8" s="5"/>
      <c r="C8" s="5"/>
      <c r="D8" s="5"/>
      <c r="E8" s="5"/>
      <c r="F8" s="6" t="s">
        <v>191</v>
      </c>
      <c r="G8" s="5"/>
      <c r="H8" s="5"/>
      <c r="I8" s="21"/>
      <c r="J8" s="5"/>
      <c r="K8" s="5"/>
      <c r="L8" s="67"/>
      <c r="M8" s="2"/>
    </row>
    <row r="9" spans="1:13" ht="17.25" x14ac:dyDescent="0.3">
      <c r="A9" s="9"/>
      <c r="B9" s="5"/>
      <c r="C9" s="5"/>
      <c r="D9" s="5"/>
      <c r="E9" s="5"/>
      <c r="F9" s="11" t="s">
        <v>82</v>
      </c>
      <c r="G9" s="5"/>
      <c r="H9" s="5"/>
      <c r="I9" s="21"/>
      <c r="J9" s="5"/>
      <c r="K9" s="5"/>
      <c r="L9" s="67"/>
      <c r="M9" s="2"/>
    </row>
    <row r="10" spans="1:13" ht="17.25" x14ac:dyDescent="0.3">
      <c r="A10" s="9"/>
      <c r="B10" s="5"/>
      <c r="C10" s="5"/>
      <c r="D10" s="5"/>
      <c r="E10" s="5"/>
      <c r="F10" s="11" t="s">
        <v>83</v>
      </c>
      <c r="G10" s="5"/>
      <c r="H10" s="5"/>
      <c r="I10" s="5"/>
      <c r="J10" s="5"/>
      <c r="K10" s="5"/>
      <c r="L10" s="67"/>
      <c r="M10" s="2"/>
    </row>
    <row r="11" spans="1:13" ht="17.25" x14ac:dyDescent="0.3">
      <c r="A11" s="9"/>
      <c r="B11" s="5"/>
      <c r="C11" s="5"/>
      <c r="D11" s="5"/>
      <c r="E11" s="5"/>
      <c r="F11" s="11"/>
      <c r="G11" s="5"/>
      <c r="H11" s="5"/>
      <c r="I11" s="5"/>
      <c r="J11" s="21"/>
      <c r="K11" s="5"/>
      <c r="L11" s="67"/>
      <c r="M11" s="2"/>
    </row>
    <row r="12" spans="1:13" ht="17.25" x14ac:dyDescent="0.3">
      <c r="A12" s="9"/>
      <c r="B12" s="5"/>
      <c r="C12" s="5"/>
      <c r="D12" s="5"/>
      <c r="E12" s="5"/>
      <c r="F12" s="5"/>
      <c r="G12" s="5"/>
      <c r="H12" s="5"/>
      <c r="I12" s="5"/>
      <c r="J12" s="5"/>
      <c r="K12" s="5"/>
      <c r="L12" s="67"/>
      <c r="M12" s="2"/>
    </row>
    <row r="13" spans="1:13" ht="17.25" x14ac:dyDescent="0.3">
      <c r="A13" s="8"/>
      <c r="B13" s="5"/>
      <c r="C13" s="5"/>
      <c r="D13" s="5"/>
      <c r="E13" s="5"/>
      <c r="F13" s="5"/>
      <c r="G13" s="21"/>
      <c r="H13" s="8" t="s">
        <v>50</v>
      </c>
      <c r="I13" s="21"/>
      <c r="J13" s="5"/>
      <c r="K13" s="5"/>
      <c r="L13" s="67"/>
      <c r="M13" s="2"/>
    </row>
    <row r="14" spans="1:13" ht="16.5" x14ac:dyDescent="0.25">
      <c r="A14" s="70" t="s">
        <v>0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3" ht="16.5" x14ac:dyDescent="0.25">
      <c r="A15" s="70" t="s">
        <v>84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</row>
    <row r="16" spans="1:13" ht="17.25" x14ac:dyDescent="0.3">
      <c r="A16" s="12"/>
      <c r="B16" s="13"/>
      <c r="C16" s="13"/>
      <c r="D16" s="31" t="s">
        <v>81</v>
      </c>
      <c r="E16" s="13"/>
      <c r="F16" s="13"/>
      <c r="G16" s="13"/>
      <c r="H16" s="13"/>
      <c r="I16" s="13"/>
      <c r="J16" s="13"/>
      <c r="K16" s="13"/>
    </row>
    <row r="17" spans="1:20" ht="132" x14ac:dyDescent="0.25">
      <c r="A17" s="14" t="s">
        <v>1</v>
      </c>
      <c r="B17" s="14" t="s">
        <v>2</v>
      </c>
      <c r="C17" s="29" t="s">
        <v>3</v>
      </c>
      <c r="D17" s="34"/>
      <c r="E17" s="71" t="s">
        <v>4</v>
      </c>
      <c r="F17" s="71"/>
      <c r="G17" s="71"/>
      <c r="H17" s="71"/>
      <c r="I17" s="71"/>
      <c r="J17" s="72"/>
      <c r="K17" s="15"/>
      <c r="M17" s="3">
        <f>H63+H287+H334+H456+H943</f>
        <v>357706.41000000003</v>
      </c>
    </row>
    <row r="18" spans="1:20" ht="16.5" x14ac:dyDescent="0.25">
      <c r="A18" s="16"/>
      <c r="B18" s="16"/>
      <c r="C18" s="17"/>
      <c r="D18" s="28">
        <v>2020</v>
      </c>
      <c r="E18" s="28">
        <v>2021</v>
      </c>
      <c r="F18" s="28">
        <v>2022</v>
      </c>
      <c r="G18" s="30">
        <v>2023</v>
      </c>
      <c r="H18" s="28">
        <v>2024</v>
      </c>
      <c r="I18" s="28">
        <v>2025</v>
      </c>
      <c r="J18" s="28">
        <v>2026</v>
      </c>
      <c r="K18" s="15"/>
    </row>
    <row r="19" spans="1:20" ht="16.5" x14ac:dyDescent="0.25">
      <c r="A19" s="16">
        <v>1</v>
      </c>
      <c r="B19" s="16">
        <v>2</v>
      </c>
      <c r="C19" s="16">
        <v>3</v>
      </c>
      <c r="D19" s="27">
        <v>4</v>
      </c>
      <c r="E19" s="20">
        <v>5</v>
      </c>
      <c r="F19" s="20">
        <v>6</v>
      </c>
      <c r="G19" s="18">
        <v>7</v>
      </c>
      <c r="H19" s="26">
        <v>8</v>
      </c>
      <c r="I19" s="26">
        <v>9</v>
      </c>
      <c r="J19" s="26">
        <v>10</v>
      </c>
      <c r="K19" s="15"/>
    </row>
    <row r="20" spans="1:20" ht="16.5" x14ac:dyDescent="0.25">
      <c r="A20" s="79"/>
      <c r="B20" s="79" t="s">
        <v>91</v>
      </c>
      <c r="C20" s="35" t="s">
        <v>114</v>
      </c>
      <c r="D20" s="36">
        <v>188459.26</v>
      </c>
      <c r="E20" s="36">
        <f>E21</f>
        <v>161050.80000000002</v>
      </c>
      <c r="F20" s="36">
        <f>F21</f>
        <v>597739.79</v>
      </c>
      <c r="G20" s="36">
        <f>G21+G61</f>
        <v>570768.20000000007</v>
      </c>
      <c r="H20" s="36">
        <f>H21+H61</f>
        <v>357706.41</v>
      </c>
      <c r="I20" s="36">
        <f>I21+I61</f>
        <v>86906.390000000014</v>
      </c>
      <c r="J20" s="36">
        <f>J21+J61</f>
        <v>86938.94</v>
      </c>
      <c r="K20" s="15"/>
      <c r="L20" s="68">
        <f>E20+F20+G20+H20+I20+J20+D20</f>
        <v>2049569.7899999998</v>
      </c>
      <c r="M20" s="3"/>
      <c r="N20" s="3"/>
      <c r="O20" s="3"/>
      <c r="P20" s="3"/>
      <c r="Q20" s="3"/>
      <c r="R20" s="3"/>
    </row>
    <row r="21" spans="1:20" ht="33" x14ac:dyDescent="0.25">
      <c r="A21" s="79"/>
      <c r="B21" s="79"/>
      <c r="C21" s="35" t="s">
        <v>101</v>
      </c>
      <c r="D21" s="36">
        <v>188459.26</v>
      </c>
      <c r="E21" s="36">
        <f>E29+E35+E24+E54+E6+20</f>
        <v>161050.80000000002</v>
      </c>
      <c r="F21" s="36">
        <f>F24+F29+F35+F61+F55</f>
        <v>597739.79</v>
      </c>
      <c r="G21" s="36">
        <f>G24+G29+G35+G54</f>
        <v>570768.20000000007</v>
      </c>
      <c r="H21" s="36">
        <f>H24+H29+H35+H55</f>
        <v>357706.41</v>
      </c>
      <c r="I21" s="36">
        <f>I24+I29+I35+I54</f>
        <v>86906.390000000014</v>
      </c>
      <c r="J21" s="36">
        <f>J24+J29+J35+J54</f>
        <v>86938.94</v>
      </c>
      <c r="K21" s="19"/>
      <c r="L21" s="68">
        <f t="shared" ref="L21:L84" si="0">E21+F21+G21+H21+I21+J21+D21</f>
        <v>2049569.7899999998</v>
      </c>
      <c r="M21" s="3"/>
    </row>
    <row r="22" spans="1:20" ht="49.5" x14ac:dyDescent="0.25">
      <c r="A22" s="79"/>
      <c r="B22" s="79"/>
      <c r="C22" s="35" t="s">
        <v>102</v>
      </c>
      <c r="D22" s="36">
        <f>D21</f>
        <v>188459.26</v>
      </c>
      <c r="E22" s="36">
        <f t="shared" ref="E22:G22" si="1">E21</f>
        <v>161050.80000000002</v>
      </c>
      <c r="F22" s="36">
        <f t="shared" si="1"/>
        <v>597739.79</v>
      </c>
      <c r="G22" s="36">
        <f t="shared" si="1"/>
        <v>570768.20000000007</v>
      </c>
      <c r="H22" s="36">
        <v>0</v>
      </c>
      <c r="I22" s="36">
        <v>0</v>
      </c>
      <c r="J22" s="36">
        <v>0</v>
      </c>
      <c r="K22" s="19"/>
      <c r="L22" s="68">
        <f t="shared" si="0"/>
        <v>1518018.05</v>
      </c>
      <c r="M22" s="3"/>
      <c r="T22" s="3">
        <f>G63+G288+G334+G456+G944</f>
        <v>570768.20000000007</v>
      </c>
    </row>
    <row r="23" spans="1:20" ht="49.5" x14ac:dyDescent="0.25">
      <c r="A23" s="79"/>
      <c r="B23" s="79"/>
      <c r="C23" s="35" t="s">
        <v>103</v>
      </c>
      <c r="D23" s="36">
        <v>0</v>
      </c>
      <c r="E23" s="36">
        <v>0</v>
      </c>
      <c r="F23" s="36">
        <v>0</v>
      </c>
      <c r="G23" s="36">
        <v>0</v>
      </c>
      <c r="H23" s="36">
        <f>H21</f>
        <v>357706.41</v>
      </c>
      <c r="I23" s="36">
        <f t="shared" ref="I23:J23" si="2">I21</f>
        <v>86906.390000000014</v>
      </c>
      <c r="J23" s="36">
        <f t="shared" si="2"/>
        <v>86938.94</v>
      </c>
      <c r="K23" s="19"/>
      <c r="L23" s="68">
        <f t="shared" si="0"/>
        <v>531551.74</v>
      </c>
      <c r="M23" s="3"/>
      <c r="O23" s="3">
        <f>G25+G30+G38+0</f>
        <v>137613.29999999999</v>
      </c>
    </row>
    <row r="24" spans="1:20" ht="16.5" x14ac:dyDescent="0.25">
      <c r="A24" s="79"/>
      <c r="B24" s="79"/>
      <c r="C24" s="35" t="s">
        <v>107</v>
      </c>
      <c r="D24" s="36">
        <f>D66+D291+D337+D460+D946</f>
        <v>0</v>
      </c>
      <c r="E24" s="36">
        <f>E66+E291+E337+E460+E946</f>
        <v>0</v>
      </c>
      <c r="F24" s="36">
        <f>F26+F28+F25</f>
        <v>132320.76</v>
      </c>
      <c r="G24" s="36">
        <f>G66+G25</f>
        <v>123415.39</v>
      </c>
      <c r="H24" s="36">
        <f>H163+H28</f>
        <v>23244.58</v>
      </c>
      <c r="I24" s="36">
        <v>0</v>
      </c>
      <c r="J24" s="36">
        <v>0</v>
      </c>
      <c r="K24" s="15"/>
      <c r="L24" s="68">
        <f t="shared" si="0"/>
        <v>278980.73000000004</v>
      </c>
      <c r="O24" s="3">
        <f>G28+G34+G48</f>
        <v>23150.45</v>
      </c>
    </row>
    <row r="25" spans="1:20" ht="82.5" x14ac:dyDescent="0.25">
      <c r="A25" s="79"/>
      <c r="B25" s="79"/>
      <c r="C25" s="35" t="s">
        <v>85</v>
      </c>
      <c r="D25" s="36">
        <v>0</v>
      </c>
      <c r="E25" s="36">
        <v>0</v>
      </c>
      <c r="F25" s="36">
        <v>254.28</v>
      </c>
      <c r="G25" s="36">
        <f>G947</f>
        <v>231.6</v>
      </c>
      <c r="H25" s="36">
        <v>0</v>
      </c>
      <c r="I25" s="36">
        <v>0</v>
      </c>
      <c r="J25" s="36">
        <v>0</v>
      </c>
      <c r="K25" s="15"/>
      <c r="L25" s="68">
        <f t="shared" si="0"/>
        <v>485.88</v>
      </c>
      <c r="O25" s="3"/>
    </row>
    <row r="26" spans="1:20" ht="49.5" x14ac:dyDescent="0.25">
      <c r="A26" s="79"/>
      <c r="B26" s="79"/>
      <c r="C26" s="35" t="s">
        <v>86</v>
      </c>
      <c r="D26" s="36">
        <v>0</v>
      </c>
      <c r="E26" s="36">
        <v>0</v>
      </c>
      <c r="F26" s="36">
        <f>F67</f>
        <v>96145.61</v>
      </c>
      <c r="G26" s="36">
        <f>G27</f>
        <v>104686.79</v>
      </c>
      <c r="H26" s="36">
        <f>H27</f>
        <v>13108.05</v>
      </c>
      <c r="I26" s="36">
        <v>0</v>
      </c>
      <c r="J26" s="36">
        <v>0</v>
      </c>
      <c r="K26" s="15"/>
      <c r="L26" s="68">
        <f t="shared" si="0"/>
        <v>213940.44999999998</v>
      </c>
      <c r="O26" s="3">
        <f>H63+H288+H334+H456+H944</f>
        <v>357706.41000000003</v>
      </c>
    </row>
    <row r="27" spans="1:20" ht="66" x14ac:dyDescent="0.25">
      <c r="A27" s="79"/>
      <c r="B27" s="79"/>
      <c r="C27" s="35" t="s">
        <v>87</v>
      </c>
      <c r="D27" s="36">
        <v>0</v>
      </c>
      <c r="E27" s="36">
        <v>0</v>
      </c>
      <c r="F27" s="36">
        <f>F68</f>
        <v>96145.61</v>
      </c>
      <c r="G27" s="36">
        <f>G68</f>
        <v>104686.79</v>
      </c>
      <c r="H27" s="36">
        <f>H67</f>
        <v>13108.05</v>
      </c>
      <c r="I27" s="36">
        <v>0</v>
      </c>
      <c r="J27" s="36">
        <v>0</v>
      </c>
      <c r="K27" s="15"/>
      <c r="L27" s="68">
        <f t="shared" si="0"/>
        <v>213940.44999999998</v>
      </c>
      <c r="N27" s="3"/>
    </row>
    <row r="28" spans="1:20" ht="82.5" x14ac:dyDescent="0.25">
      <c r="A28" s="79"/>
      <c r="B28" s="79"/>
      <c r="C28" s="37" t="s">
        <v>88</v>
      </c>
      <c r="D28" s="36">
        <v>0</v>
      </c>
      <c r="E28" s="36">
        <v>0</v>
      </c>
      <c r="F28" s="36">
        <f>F69</f>
        <v>35920.870000000003</v>
      </c>
      <c r="G28" s="36">
        <f>G69</f>
        <v>18497</v>
      </c>
      <c r="H28" s="36">
        <f>H69</f>
        <v>10136.530000000001</v>
      </c>
      <c r="I28" s="36">
        <v>0</v>
      </c>
      <c r="J28" s="36">
        <v>0</v>
      </c>
      <c r="K28" s="15"/>
      <c r="L28" s="68">
        <f t="shared" si="0"/>
        <v>64554.400000000001</v>
      </c>
      <c r="O28" s="3"/>
      <c r="P28" s="3">
        <f>L24+L29+L35+L54+L61</f>
        <v>2049569.79</v>
      </c>
      <c r="Q28" s="3"/>
      <c r="R28" s="3"/>
      <c r="T28" s="3">
        <f>H63+H288+H334+H456+H944</f>
        <v>357706.41000000003</v>
      </c>
    </row>
    <row r="29" spans="1:20" ht="33" x14ac:dyDescent="0.25">
      <c r="A29" s="79"/>
      <c r="B29" s="79"/>
      <c r="C29" s="35" t="s">
        <v>7</v>
      </c>
      <c r="D29" s="36">
        <v>52206.35</v>
      </c>
      <c r="E29" s="36">
        <f>E30+E31</f>
        <v>23526.86</v>
      </c>
      <c r="F29" s="36">
        <f>F30+F31+F34</f>
        <v>303788.62999999995</v>
      </c>
      <c r="G29" s="36">
        <f>G30+G31+G34</f>
        <v>260533.19</v>
      </c>
      <c r="H29" s="36">
        <f>H30+H31+H34</f>
        <v>105645.98</v>
      </c>
      <c r="I29" s="36">
        <f>I30+I31</f>
        <v>0</v>
      </c>
      <c r="J29" s="36">
        <f>J30+J31</f>
        <v>0</v>
      </c>
      <c r="K29" s="15"/>
      <c r="L29" s="68">
        <f t="shared" si="0"/>
        <v>745701.00999999989</v>
      </c>
      <c r="N29" s="3"/>
      <c r="O29" s="3"/>
      <c r="P29" s="3"/>
      <c r="Q29" s="3"/>
    </row>
    <row r="30" spans="1:20" ht="82.5" x14ac:dyDescent="0.25">
      <c r="A30" s="79"/>
      <c r="B30" s="79"/>
      <c r="C30" s="35" t="s">
        <v>85</v>
      </c>
      <c r="D30" s="36">
        <v>33880.32</v>
      </c>
      <c r="E30" s="36">
        <f>E339+E462+E952</f>
        <v>3363.2799999999997</v>
      </c>
      <c r="F30" s="36">
        <f>F339+F462</f>
        <v>45500.66</v>
      </c>
      <c r="G30" s="36">
        <f>G339+G952</f>
        <v>2839.64</v>
      </c>
      <c r="H30" s="36">
        <f>H339+H462</f>
        <v>7127.46</v>
      </c>
      <c r="I30" s="36">
        <f>I339+I462</f>
        <v>0</v>
      </c>
      <c r="J30" s="36">
        <f>J339+J462</f>
        <v>0</v>
      </c>
      <c r="K30" s="15"/>
      <c r="L30" s="68">
        <f t="shared" si="0"/>
        <v>92711.360000000001</v>
      </c>
    </row>
    <row r="31" spans="1:20" ht="49.5" x14ac:dyDescent="0.25">
      <c r="A31" s="79"/>
      <c r="B31" s="79"/>
      <c r="C31" s="35" t="s">
        <v>86</v>
      </c>
      <c r="D31" s="36">
        <v>18326.03</v>
      </c>
      <c r="E31" s="36">
        <f>E761</f>
        <v>20163.580000000002</v>
      </c>
      <c r="F31" s="36">
        <f>F71+F463</f>
        <v>253597.53999999998</v>
      </c>
      <c r="G31" s="36">
        <f>G71+G463</f>
        <v>253161.53</v>
      </c>
      <c r="H31" s="36">
        <f>H71+H463</f>
        <v>98426.37</v>
      </c>
      <c r="I31" s="36">
        <f>I71+I463</f>
        <v>0</v>
      </c>
      <c r="J31" s="36">
        <f>J71+J463</f>
        <v>0</v>
      </c>
      <c r="K31" s="15"/>
      <c r="L31" s="68">
        <f t="shared" si="0"/>
        <v>643675.05000000005</v>
      </c>
      <c r="N31" s="3"/>
    </row>
    <row r="32" spans="1:20" ht="16.5" x14ac:dyDescent="0.25">
      <c r="A32" s="79"/>
      <c r="B32" s="79"/>
      <c r="C32" s="35" t="s">
        <v>58</v>
      </c>
      <c r="D32" s="36">
        <v>279.19</v>
      </c>
      <c r="E32" s="36">
        <f t="shared" ref="E32:I32" si="3">E905</f>
        <v>0</v>
      </c>
      <c r="F32" s="36">
        <f t="shared" si="3"/>
        <v>0</v>
      </c>
      <c r="G32" s="36">
        <f t="shared" si="3"/>
        <v>0</v>
      </c>
      <c r="H32" s="36">
        <v>1069.53</v>
      </c>
      <c r="I32" s="36">
        <f t="shared" si="3"/>
        <v>0</v>
      </c>
      <c r="J32" s="36">
        <f>J905</f>
        <v>0</v>
      </c>
      <c r="K32" s="15"/>
      <c r="L32" s="68">
        <f t="shared" si="0"/>
        <v>1348.72</v>
      </c>
      <c r="N32" s="3"/>
    </row>
    <row r="33" spans="1:19" ht="66" x14ac:dyDescent="0.25">
      <c r="A33" s="79"/>
      <c r="B33" s="79"/>
      <c r="C33" s="35" t="s">
        <v>87</v>
      </c>
      <c r="D33" s="36">
        <v>0</v>
      </c>
      <c r="E33" s="36">
        <v>0</v>
      </c>
      <c r="F33" s="36">
        <f>F72</f>
        <v>236744.16999999998</v>
      </c>
      <c r="G33" s="36">
        <f>G31</f>
        <v>253161.53</v>
      </c>
      <c r="H33" s="36">
        <v>28900</v>
      </c>
      <c r="I33" s="36">
        <v>0</v>
      </c>
      <c r="J33" s="36">
        <v>0</v>
      </c>
      <c r="K33" s="15"/>
      <c r="L33" s="68">
        <f t="shared" si="0"/>
        <v>518805.69999999995</v>
      </c>
      <c r="N33" s="3"/>
    </row>
    <row r="34" spans="1:19" ht="82.5" x14ac:dyDescent="0.25">
      <c r="A34" s="79"/>
      <c r="B34" s="79"/>
      <c r="C34" s="37" t="s">
        <v>88</v>
      </c>
      <c r="D34" s="38">
        <v>0</v>
      </c>
      <c r="E34" s="36">
        <v>0</v>
      </c>
      <c r="F34" s="36">
        <f>F73</f>
        <v>4690.43</v>
      </c>
      <c r="G34" s="36">
        <f>G73</f>
        <v>4532.0199999999995</v>
      </c>
      <c r="H34" s="36">
        <f>H73</f>
        <v>92.15</v>
      </c>
      <c r="I34" s="36">
        <v>0</v>
      </c>
      <c r="J34" s="36">
        <v>0</v>
      </c>
      <c r="K34" s="15"/>
      <c r="L34" s="68">
        <f t="shared" si="0"/>
        <v>9314.6</v>
      </c>
      <c r="N34" s="3"/>
      <c r="P34" s="3"/>
    </row>
    <row r="35" spans="1:19" ht="33" x14ac:dyDescent="0.25">
      <c r="A35" s="79"/>
      <c r="B35" s="79"/>
      <c r="C35" s="35" t="s">
        <v>9</v>
      </c>
      <c r="D35" s="36">
        <v>133260.10999999999</v>
      </c>
      <c r="E35" s="36">
        <f>E38+E43+E48+E51</f>
        <v>133290.71</v>
      </c>
      <c r="F35" s="36">
        <f>F38+F43+F48+F51+0</f>
        <v>158915.91000000003</v>
      </c>
      <c r="G35" s="36">
        <f>G38+G43+G48+G51</f>
        <v>184919.32</v>
      </c>
      <c r="H35" s="36">
        <f>H38+H43+H48+H51</f>
        <v>225541.34999999998</v>
      </c>
      <c r="I35" s="36">
        <f>I38+I43+I48</f>
        <v>86906.390000000014</v>
      </c>
      <c r="J35" s="36">
        <f>J38+J43+J48</f>
        <v>86938.94</v>
      </c>
      <c r="K35" s="19"/>
      <c r="L35" s="68">
        <f t="shared" si="0"/>
        <v>1009772.7300000001</v>
      </c>
      <c r="M35" s="3"/>
      <c r="O35" s="3"/>
      <c r="P35" s="3"/>
    </row>
    <row r="36" spans="1:19" ht="16.5" x14ac:dyDescent="0.25">
      <c r="A36" s="79"/>
      <c r="B36" s="79"/>
      <c r="C36" s="35" t="s">
        <v>104</v>
      </c>
      <c r="D36" s="36">
        <f>D35</f>
        <v>133260.10999999999</v>
      </c>
      <c r="E36" s="36">
        <f t="shared" ref="E36:G36" si="4">E35</f>
        <v>133290.71</v>
      </c>
      <c r="F36" s="36">
        <f t="shared" si="4"/>
        <v>158915.91000000003</v>
      </c>
      <c r="G36" s="36">
        <f t="shared" si="4"/>
        <v>184919.32</v>
      </c>
      <c r="H36" s="36">
        <v>0</v>
      </c>
      <c r="I36" s="36">
        <f t="shared" ref="I36:J36" si="5">I34</f>
        <v>0</v>
      </c>
      <c r="J36" s="36">
        <f t="shared" si="5"/>
        <v>0</v>
      </c>
      <c r="K36" s="19"/>
      <c r="L36" s="68">
        <f t="shared" si="0"/>
        <v>610386.05000000005</v>
      </c>
      <c r="M36" s="3"/>
      <c r="O36" s="3"/>
      <c r="P36" s="3"/>
    </row>
    <row r="37" spans="1:19" ht="16.5" x14ac:dyDescent="0.25">
      <c r="A37" s="79"/>
      <c r="B37" s="79"/>
      <c r="C37" s="35" t="s">
        <v>105</v>
      </c>
      <c r="D37" s="36">
        <v>0</v>
      </c>
      <c r="E37" s="36">
        <v>0</v>
      </c>
      <c r="F37" s="36">
        <v>0</v>
      </c>
      <c r="G37" s="36">
        <v>0</v>
      </c>
      <c r="H37" s="36">
        <f>H35</f>
        <v>225541.34999999998</v>
      </c>
      <c r="I37" s="36">
        <f t="shared" ref="I37:J37" si="6">I35</f>
        <v>86906.390000000014</v>
      </c>
      <c r="J37" s="36">
        <f t="shared" si="6"/>
        <v>86938.94</v>
      </c>
      <c r="K37" s="19"/>
      <c r="L37" s="68">
        <f t="shared" si="0"/>
        <v>399386.68</v>
      </c>
      <c r="M37" s="3"/>
      <c r="O37" s="3"/>
      <c r="P37" s="3"/>
    </row>
    <row r="38" spans="1:19" ht="82.5" x14ac:dyDescent="0.25">
      <c r="A38" s="79"/>
      <c r="B38" s="79"/>
      <c r="C38" s="35" t="s">
        <v>85</v>
      </c>
      <c r="D38" s="36">
        <v>107185.81</v>
      </c>
      <c r="E38" s="36">
        <f>0+0+E343+E467+E956+0</f>
        <v>106402.5</v>
      </c>
      <c r="F38" s="36">
        <f>F343+F467+F956</f>
        <v>119645.79000000001</v>
      </c>
      <c r="G38" s="36">
        <f>G343+G467+G956</f>
        <v>134542.06</v>
      </c>
      <c r="H38" s="36">
        <f>H343+H467+H956</f>
        <v>142691.26999999999</v>
      </c>
      <c r="I38" s="36">
        <f>I343+I467+I956</f>
        <v>76970.510000000009</v>
      </c>
      <c r="J38" s="36">
        <f>J343+J467+J956</f>
        <v>77003.06</v>
      </c>
      <c r="K38" s="19"/>
      <c r="L38" s="68">
        <f t="shared" si="0"/>
        <v>764441</v>
      </c>
      <c r="M38" s="3"/>
      <c r="R38" s="3"/>
    </row>
    <row r="39" spans="1:19" ht="16.5" x14ac:dyDescent="0.25">
      <c r="A39" s="79"/>
      <c r="B39" s="79"/>
      <c r="C39" s="35" t="s">
        <v>104</v>
      </c>
      <c r="D39" s="36">
        <f>D38</f>
        <v>107185.81</v>
      </c>
      <c r="E39" s="36">
        <f t="shared" ref="E39:G39" si="7">E38</f>
        <v>106402.5</v>
      </c>
      <c r="F39" s="36">
        <f t="shared" si="7"/>
        <v>119645.79000000001</v>
      </c>
      <c r="G39" s="36">
        <f t="shared" si="7"/>
        <v>134542.06</v>
      </c>
      <c r="H39" s="36">
        <v>0</v>
      </c>
      <c r="I39" s="36">
        <v>0</v>
      </c>
      <c r="J39" s="36">
        <v>0</v>
      </c>
      <c r="K39" s="19"/>
      <c r="L39" s="68">
        <f t="shared" si="0"/>
        <v>467776.16</v>
      </c>
      <c r="M39" s="3"/>
      <c r="R39" s="3"/>
    </row>
    <row r="40" spans="1:19" ht="16.5" x14ac:dyDescent="0.25">
      <c r="A40" s="79"/>
      <c r="B40" s="79"/>
      <c r="C40" s="35" t="s">
        <v>105</v>
      </c>
      <c r="D40" s="36">
        <v>0</v>
      </c>
      <c r="E40" s="36">
        <v>0</v>
      </c>
      <c r="F40" s="36">
        <v>0</v>
      </c>
      <c r="G40" s="36">
        <v>0</v>
      </c>
      <c r="H40" s="36">
        <f>H38</f>
        <v>142691.26999999999</v>
      </c>
      <c r="I40" s="36">
        <f t="shared" ref="I40:J40" si="8">I38</f>
        <v>76970.510000000009</v>
      </c>
      <c r="J40" s="36">
        <f t="shared" si="8"/>
        <v>77003.06</v>
      </c>
      <c r="K40" s="19"/>
      <c r="L40" s="68">
        <f t="shared" si="0"/>
        <v>296664.83999999997</v>
      </c>
      <c r="M40" s="3"/>
      <c r="R40" s="3"/>
    </row>
    <row r="41" spans="1:19" ht="33" x14ac:dyDescent="0.25">
      <c r="A41" s="79"/>
      <c r="B41" s="79"/>
      <c r="C41" s="35" t="s">
        <v>62</v>
      </c>
      <c r="D41" s="36">
        <v>28832.400000000001</v>
      </c>
      <c r="E41" s="36">
        <f>E470</f>
        <v>32994.239999999998</v>
      </c>
      <c r="F41" s="36">
        <f>F470</f>
        <v>35566.5</v>
      </c>
      <c r="G41" s="36">
        <f t="shared" ref="G41:I41" si="9">G470</f>
        <v>48121.82</v>
      </c>
      <c r="H41" s="36">
        <f t="shared" si="9"/>
        <v>51105.51</v>
      </c>
      <c r="I41" s="36">
        <f t="shared" si="9"/>
        <v>39128.61</v>
      </c>
      <c r="J41" s="36">
        <f>J470</f>
        <v>39136.160000000003</v>
      </c>
      <c r="K41" s="15"/>
      <c r="L41" s="68">
        <f t="shared" si="0"/>
        <v>274885.24</v>
      </c>
    </row>
    <row r="42" spans="1:19" ht="16.5" x14ac:dyDescent="0.25">
      <c r="A42" s="79"/>
      <c r="B42" s="79"/>
      <c r="C42" s="39" t="s">
        <v>63</v>
      </c>
      <c r="D42" s="40">
        <v>0</v>
      </c>
      <c r="E42" s="36">
        <v>0</v>
      </c>
      <c r="F42" s="36">
        <f>F618+7500</f>
        <v>14865.8</v>
      </c>
      <c r="G42" s="36">
        <f>G471</f>
        <v>6092.01</v>
      </c>
      <c r="H42" s="36">
        <f>H592</f>
        <v>2841.19</v>
      </c>
      <c r="I42" s="36">
        <f t="shared" ref="I42:J42" si="10">I592</f>
        <v>1276.6600000000001</v>
      </c>
      <c r="J42" s="36">
        <f t="shared" si="10"/>
        <v>1276.6600000000001</v>
      </c>
      <c r="K42" s="15"/>
      <c r="L42" s="68">
        <f t="shared" si="0"/>
        <v>26352.319999999996</v>
      </c>
      <c r="N42" s="3"/>
      <c r="S42" s="3">
        <f>H43+H38+H48+H51</f>
        <v>225541.34999999998</v>
      </c>
    </row>
    <row r="43" spans="1:19" ht="49.5" x14ac:dyDescent="0.25">
      <c r="A43" s="79"/>
      <c r="B43" s="79"/>
      <c r="C43" s="35" t="s">
        <v>86</v>
      </c>
      <c r="D43" s="36">
        <v>23850.05</v>
      </c>
      <c r="E43" s="36">
        <f>E77+E472+E959</f>
        <v>25483.54</v>
      </c>
      <c r="F43" s="36">
        <f>F77+F472+F480+F962+0+F1029-F61-F55</f>
        <v>36452.17</v>
      </c>
      <c r="G43" s="36">
        <f>G77+G472+G959</f>
        <v>48855.83</v>
      </c>
      <c r="H43" s="36">
        <f>H77+H472+H1024+0</f>
        <v>78021.31</v>
      </c>
      <c r="I43" s="36">
        <f>I77+I346+I472+I959</f>
        <v>9935.8799999999992</v>
      </c>
      <c r="J43" s="36">
        <f>J77+J346+J472+J959</f>
        <v>9935.8799999999992</v>
      </c>
      <c r="K43" s="19"/>
      <c r="L43" s="68">
        <f t="shared" si="0"/>
        <v>232534.66</v>
      </c>
      <c r="M43" s="3"/>
    </row>
    <row r="44" spans="1:19" ht="16.5" x14ac:dyDescent="0.25">
      <c r="A44" s="79"/>
      <c r="B44" s="79"/>
      <c r="C44" s="35" t="s">
        <v>104</v>
      </c>
      <c r="D44" s="36">
        <f>D43</f>
        <v>23850.05</v>
      </c>
      <c r="E44" s="36">
        <f t="shared" ref="E44:G44" si="11">E43</f>
        <v>25483.54</v>
      </c>
      <c r="F44" s="36">
        <f t="shared" si="11"/>
        <v>36452.17</v>
      </c>
      <c r="G44" s="36">
        <f t="shared" si="11"/>
        <v>48855.83</v>
      </c>
      <c r="H44" s="36">
        <v>0</v>
      </c>
      <c r="I44" s="36">
        <v>0</v>
      </c>
      <c r="J44" s="36">
        <v>0</v>
      </c>
      <c r="K44" s="19"/>
      <c r="L44" s="68">
        <f t="shared" si="0"/>
        <v>134641.59</v>
      </c>
      <c r="M44" s="3"/>
    </row>
    <row r="45" spans="1:19" ht="16.5" x14ac:dyDescent="0.25">
      <c r="A45" s="79"/>
      <c r="B45" s="79"/>
      <c r="C45" s="35" t="s">
        <v>105</v>
      </c>
      <c r="D45" s="36">
        <v>0</v>
      </c>
      <c r="E45" s="36">
        <v>0</v>
      </c>
      <c r="F45" s="36">
        <v>0</v>
      </c>
      <c r="G45" s="36">
        <v>0</v>
      </c>
      <c r="H45" s="36">
        <f>H43</f>
        <v>78021.31</v>
      </c>
      <c r="I45" s="36">
        <f t="shared" ref="I45:J45" si="12">I43</f>
        <v>9935.8799999999992</v>
      </c>
      <c r="J45" s="36">
        <f t="shared" si="12"/>
        <v>9935.8799999999992</v>
      </c>
      <c r="K45" s="19"/>
      <c r="L45" s="68">
        <f t="shared" si="0"/>
        <v>97893.07</v>
      </c>
      <c r="M45" s="3"/>
    </row>
    <row r="46" spans="1:19" ht="16.5" x14ac:dyDescent="0.25">
      <c r="A46" s="79"/>
      <c r="B46" s="79"/>
      <c r="C46" s="35" t="s">
        <v>58</v>
      </c>
      <c r="D46" s="36">
        <v>2982.57</v>
      </c>
      <c r="E46" s="36">
        <f>E717+E731</f>
        <v>761.46999999999991</v>
      </c>
      <c r="F46" s="36">
        <f>F78+F475</f>
        <v>1437.75</v>
      </c>
      <c r="G46" s="36">
        <f>G78+G475</f>
        <v>577.42999999999995</v>
      </c>
      <c r="H46" s="36">
        <f>H78+H475</f>
        <v>540.32999999999993</v>
      </c>
      <c r="I46" s="36">
        <f>I78+I475</f>
        <v>0</v>
      </c>
      <c r="J46" s="36">
        <f>J78+J475</f>
        <v>0</v>
      </c>
      <c r="K46" s="15"/>
      <c r="L46" s="68">
        <f t="shared" si="0"/>
        <v>6299.5499999999993</v>
      </c>
      <c r="M46" s="3"/>
    </row>
    <row r="47" spans="1:19" ht="66" x14ac:dyDescent="0.25">
      <c r="A47" s="79"/>
      <c r="B47" s="79"/>
      <c r="C47" s="35" t="s">
        <v>87</v>
      </c>
      <c r="D47" s="36">
        <v>11731.39</v>
      </c>
      <c r="E47" s="36">
        <f>E785+E1025+F79+E97</f>
        <v>16861.330000000002</v>
      </c>
      <c r="F47" s="36">
        <f>F785+F1025+G79+F97+F79</f>
        <v>45846.99</v>
      </c>
      <c r="G47" s="36">
        <f>G785+G1025+H79+G97+G751</f>
        <v>43139.479999999996</v>
      </c>
      <c r="H47" s="36">
        <f>H766+H962</f>
        <v>24384.09</v>
      </c>
      <c r="I47" s="36">
        <f>I785+I1025+J79+I97</f>
        <v>0</v>
      </c>
      <c r="J47" s="36">
        <f>J785+J1025+K79+J97</f>
        <v>0</v>
      </c>
      <c r="K47" s="15"/>
      <c r="L47" s="68">
        <f t="shared" si="0"/>
        <v>141963.27999999997</v>
      </c>
      <c r="O47" s="3"/>
    </row>
    <row r="48" spans="1:19" ht="82.5" x14ac:dyDescent="0.25">
      <c r="A48" s="79"/>
      <c r="B48" s="81"/>
      <c r="C48" s="37" t="s">
        <v>88</v>
      </c>
      <c r="D48" s="41">
        <v>924.25</v>
      </c>
      <c r="E48" s="41">
        <f>E294</f>
        <v>357.59</v>
      </c>
      <c r="F48" s="36">
        <f>F294+F80</f>
        <v>1580.45</v>
      </c>
      <c r="G48" s="36">
        <f>G294+G80</f>
        <v>121.42999999999999</v>
      </c>
      <c r="H48" s="40">
        <f>H294+H80</f>
        <v>1628.77</v>
      </c>
      <c r="I48" s="40">
        <f t="shared" ref="I48" si="13">I294</f>
        <v>0</v>
      </c>
      <c r="J48" s="40">
        <f>J294</f>
        <v>0</v>
      </c>
      <c r="K48" s="24"/>
      <c r="L48" s="68">
        <f t="shared" si="0"/>
        <v>4612.49</v>
      </c>
    </row>
    <row r="49" spans="1:18" ht="16.5" x14ac:dyDescent="0.25">
      <c r="A49" s="79"/>
      <c r="B49" s="81"/>
      <c r="C49" s="35" t="s">
        <v>104</v>
      </c>
      <c r="D49" s="36">
        <f>D48</f>
        <v>924.25</v>
      </c>
      <c r="E49" s="36">
        <f t="shared" ref="E49:G49" si="14">E48</f>
        <v>357.59</v>
      </c>
      <c r="F49" s="36">
        <f t="shared" si="14"/>
        <v>1580.45</v>
      </c>
      <c r="G49" s="36">
        <f t="shared" si="14"/>
        <v>121.42999999999999</v>
      </c>
      <c r="H49" s="36">
        <v>0</v>
      </c>
      <c r="I49" s="42">
        <v>0</v>
      </c>
      <c r="J49" s="42">
        <v>0</v>
      </c>
      <c r="K49" s="32"/>
      <c r="L49" s="68">
        <f t="shared" si="0"/>
        <v>2983.72</v>
      </c>
    </row>
    <row r="50" spans="1:18" ht="16.5" x14ac:dyDescent="0.25">
      <c r="A50" s="79"/>
      <c r="B50" s="81"/>
      <c r="C50" s="35" t="s">
        <v>105</v>
      </c>
      <c r="D50" s="36">
        <v>0</v>
      </c>
      <c r="E50" s="36">
        <v>0</v>
      </c>
      <c r="F50" s="36">
        <v>0</v>
      </c>
      <c r="G50" s="36">
        <v>0</v>
      </c>
      <c r="H50" s="36">
        <f>H48</f>
        <v>1628.77</v>
      </c>
      <c r="I50" s="36">
        <f t="shared" ref="I50:J50" si="15">I48</f>
        <v>0</v>
      </c>
      <c r="J50" s="36">
        <f t="shared" si="15"/>
        <v>0</v>
      </c>
      <c r="K50" s="32"/>
      <c r="L50" s="68">
        <f t="shared" si="0"/>
        <v>1628.77</v>
      </c>
    </row>
    <row r="51" spans="1:18" ht="66" x14ac:dyDescent="0.25">
      <c r="A51" s="79"/>
      <c r="B51" s="81"/>
      <c r="C51" s="35" t="s">
        <v>89</v>
      </c>
      <c r="D51" s="38">
        <v>1300</v>
      </c>
      <c r="E51" s="38">
        <f t="shared" ref="E51:I51" si="16">E476</f>
        <v>1047.08</v>
      </c>
      <c r="F51" s="38">
        <f t="shared" si="16"/>
        <v>1237.5</v>
      </c>
      <c r="G51" s="38">
        <f t="shared" si="16"/>
        <v>1400</v>
      </c>
      <c r="H51" s="38">
        <f t="shared" si="16"/>
        <v>3200</v>
      </c>
      <c r="I51" s="43">
        <f t="shared" si="16"/>
        <v>0</v>
      </c>
      <c r="J51" s="43">
        <f>J476</f>
        <v>0</v>
      </c>
      <c r="K51" s="24"/>
      <c r="L51" s="68">
        <f t="shared" si="0"/>
        <v>8184.58</v>
      </c>
    </row>
    <row r="52" spans="1:18" ht="16.5" x14ac:dyDescent="0.25">
      <c r="A52" s="79"/>
      <c r="B52" s="81"/>
      <c r="C52" s="35" t="s">
        <v>104</v>
      </c>
      <c r="D52" s="36">
        <f>D51</f>
        <v>1300</v>
      </c>
      <c r="E52" s="36">
        <f t="shared" ref="E52:G52" si="17">E51</f>
        <v>1047.08</v>
      </c>
      <c r="F52" s="36">
        <f t="shared" si="17"/>
        <v>1237.5</v>
      </c>
      <c r="G52" s="36">
        <f t="shared" si="17"/>
        <v>1400</v>
      </c>
      <c r="H52" s="36">
        <v>0</v>
      </c>
      <c r="I52" s="36">
        <v>0</v>
      </c>
      <c r="J52" s="43">
        <v>0</v>
      </c>
      <c r="K52" s="32"/>
      <c r="L52" s="68">
        <f t="shared" si="0"/>
        <v>4984.58</v>
      </c>
    </row>
    <row r="53" spans="1:18" ht="16.5" x14ac:dyDescent="0.25">
      <c r="A53" s="79"/>
      <c r="B53" s="81"/>
      <c r="C53" s="35" t="s">
        <v>105</v>
      </c>
      <c r="D53" s="36">
        <v>0</v>
      </c>
      <c r="E53" s="36">
        <v>0</v>
      </c>
      <c r="F53" s="36">
        <v>0</v>
      </c>
      <c r="G53" s="36">
        <v>0</v>
      </c>
      <c r="H53" s="36">
        <f>H51</f>
        <v>3200</v>
      </c>
      <c r="I53" s="36">
        <f t="shared" ref="I53:J53" si="18">I51</f>
        <v>0</v>
      </c>
      <c r="J53" s="36">
        <f t="shared" si="18"/>
        <v>0</v>
      </c>
      <c r="K53" s="32"/>
      <c r="L53" s="68">
        <f t="shared" si="0"/>
        <v>3200</v>
      </c>
    </row>
    <row r="54" spans="1:18" ht="33" x14ac:dyDescent="0.25">
      <c r="A54" s="79"/>
      <c r="B54" s="79"/>
      <c r="C54" s="35" t="s">
        <v>10</v>
      </c>
      <c r="D54" s="36">
        <v>2992.8</v>
      </c>
      <c r="E54" s="36">
        <f>E55</f>
        <v>4213.2299999999996</v>
      </c>
      <c r="F54" s="36">
        <f>F55</f>
        <v>2368.8000000000002</v>
      </c>
      <c r="G54" s="36">
        <f>G55</f>
        <v>1900.3</v>
      </c>
      <c r="H54" s="36">
        <f>H55</f>
        <v>3274.5</v>
      </c>
      <c r="I54" s="36">
        <v>0</v>
      </c>
      <c r="J54" s="36">
        <v>0</v>
      </c>
      <c r="K54" s="15"/>
      <c r="L54" s="68">
        <f t="shared" si="0"/>
        <v>14749.630000000001</v>
      </c>
    </row>
    <row r="55" spans="1:18" ht="49.5" x14ac:dyDescent="0.25">
      <c r="A55" s="79"/>
      <c r="B55" s="79"/>
      <c r="C55" s="35" t="s">
        <v>86</v>
      </c>
      <c r="D55" s="36">
        <v>2992.8</v>
      </c>
      <c r="E55" s="36">
        <f>E773</f>
        <v>4213.2299999999996</v>
      </c>
      <c r="F55" s="36">
        <f>F769</f>
        <v>2368.8000000000002</v>
      </c>
      <c r="G55" s="36">
        <f>G480</f>
        <v>1900.3</v>
      </c>
      <c r="H55" s="36">
        <f>H963+H480</f>
        <v>3274.5</v>
      </c>
      <c r="I55" s="36">
        <v>0</v>
      </c>
      <c r="J55" s="36">
        <v>0</v>
      </c>
      <c r="K55" s="15"/>
      <c r="L55" s="68">
        <f t="shared" si="0"/>
        <v>14749.630000000001</v>
      </c>
      <c r="P55" s="3"/>
    </row>
    <row r="56" spans="1:18" ht="16.5" x14ac:dyDescent="0.25">
      <c r="A56" s="79"/>
      <c r="B56" s="79"/>
      <c r="C56" s="35" t="s">
        <v>104</v>
      </c>
      <c r="D56" s="36">
        <f>D55</f>
        <v>2992.8</v>
      </c>
      <c r="E56" s="36">
        <f t="shared" ref="E56:G56" si="19">E55</f>
        <v>4213.2299999999996</v>
      </c>
      <c r="F56" s="36">
        <f t="shared" si="19"/>
        <v>2368.8000000000002</v>
      </c>
      <c r="G56" s="36">
        <f t="shared" si="19"/>
        <v>1900.3</v>
      </c>
      <c r="H56" s="36">
        <v>0</v>
      </c>
      <c r="I56" s="36">
        <v>0</v>
      </c>
      <c r="J56" s="36">
        <v>0</v>
      </c>
      <c r="K56" s="15"/>
      <c r="L56" s="68">
        <f t="shared" si="0"/>
        <v>11475.130000000001</v>
      </c>
      <c r="P56" s="3"/>
    </row>
    <row r="57" spans="1:18" ht="16.5" x14ac:dyDescent="0.25">
      <c r="A57" s="79"/>
      <c r="B57" s="79"/>
      <c r="C57" s="35" t="s">
        <v>105</v>
      </c>
      <c r="D57" s="36">
        <v>0</v>
      </c>
      <c r="E57" s="36">
        <v>0</v>
      </c>
      <c r="F57" s="36">
        <v>0</v>
      </c>
      <c r="G57" s="36">
        <v>0</v>
      </c>
      <c r="H57" s="36">
        <f>H55</f>
        <v>3274.5</v>
      </c>
      <c r="I57" s="36">
        <f t="shared" ref="I57:J57" si="20">I55</f>
        <v>0</v>
      </c>
      <c r="J57" s="36">
        <f t="shared" si="20"/>
        <v>0</v>
      </c>
      <c r="K57" s="15"/>
      <c r="L57" s="68">
        <f t="shared" si="0"/>
        <v>3274.5</v>
      </c>
      <c r="P57" s="3"/>
    </row>
    <row r="58" spans="1:18" ht="33" x14ac:dyDescent="0.25">
      <c r="A58" s="79"/>
      <c r="B58" s="79"/>
      <c r="C58" s="35" t="s">
        <v>11</v>
      </c>
      <c r="D58" s="36">
        <v>0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15"/>
      <c r="L58" s="68">
        <f t="shared" si="0"/>
        <v>0</v>
      </c>
    </row>
    <row r="59" spans="1:18" ht="16.5" x14ac:dyDescent="0.25">
      <c r="A59" s="79"/>
      <c r="B59" s="79"/>
      <c r="C59" s="35" t="s">
        <v>12</v>
      </c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15"/>
      <c r="L59" s="68">
        <f t="shared" si="0"/>
        <v>0</v>
      </c>
    </row>
    <row r="60" spans="1:18" ht="16.5" x14ac:dyDescent="0.25">
      <c r="A60" s="79"/>
      <c r="B60" s="79"/>
      <c r="C60" s="35" t="s">
        <v>22</v>
      </c>
      <c r="D60" s="36">
        <v>0</v>
      </c>
      <c r="E60" s="36">
        <f>E61</f>
        <v>20</v>
      </c>
      <c r="F60" s="36">
        <f t="shared" ref="F60:J60" si="21">F61</f>
        <v>345.69</v>
      </c>
      <c r="G60" s="36">
        <f t="shared" si="21"/>
        <v>0</v>
      </c>
      <c r="H60" s="36">
        <f t="shared" si="21"/>
        <v>0</v>
      </c>
      <c r="I60" s="36">
        <f t="shared" si="21"/>
        <v>0</v>
      </c>
      <c r="J60" s="36">
        <f t="shared" si="21"/>
        <v>0</v>
      </c>
      <c r="K60" s="15"/>
      <c r="L60" s="68">
        <f t="shared" si="0"/>
        <v>365.69</v>
      </c>
    </row>
    <row r="61" spans="1:18" ht="16.5" x14ac:dyDescent="0.25">
      <c r="A61" s="79"/>
      <c r="B61" s="79"/>
      <c r="C61" s="35" t="s">
        <v>104</v>
      </c>
      <c r="D61" s="36">
        <v>0</v>
      </c>
      <c r="E61" s="36">
        <f t="shared" ref="E61:J61" si="22">E965</f>
        <v>20</v>
      </c>
      <c r="F61" s="36">
        <f t="shared" si="22"/>
        <v>345.69</v>
      </c>
      <c r="G61" s="36">
        <f t="shared" si="22"/>
        <v>0</v>
      </c>
      <c r="H61" s="36">
        <f t="shared" si="22"/>
        <v>0</v>
      </c>
      <c r="I61" s="36">
        <f t="shared" si="22"/>
        <v>0</v>
      </c>
      <c r="J61" s="36">
        <f t="shared" si="22"/>
        <v>0</v>
      </c>
      <c r="K61" s="15"/>
      <c r="L61" s="68">
        <f t="shared" si="0"/>
        <v>365.69</v>
      </c>
    </row>
    <row r="62" spans="1:18" ht="33" x14ac:dyDescent="0.25">
      <c r="A62" s="79"/>
      <c r="B62" s="79"/>
      <c r="C62" s="35" t="s">
        <v>14</v>
      </c>
      <c r="D62" s="44"/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15"/>
      <c r="L62" s="68">
        <f t="shared" si="0"/>
        <v>0</v>
      </c>
    </row>
    <row r="63" spans="1:18" ht="16.5" x14ac:dyDescent="0.25">
      <c r="A63" s="79" t="s">
        <v>116</v>
      </c>
      <c r="B63" s="73" t="s">
        <v>117</v>
      </c>
      <c r="C63" s="35" t="s">
        <v>106</v>
      </c>
      <c r="D63" s="36">
        <f>D74</f>
        <v>1698.38</v>
      </c>
      <c r="E63" s="36">
        <f>E74</f>
        <v>3090.5</v>
      </c>
      <c r="F63" s="36">
        <f>F66+F70+F74</f>
        <v>381114.70999999996</v>
      </c>
      <c r="G63" s="36">
        <f>G66+G70+G74</f>
        <v>391704.24</v>
      </c>
      <c r="H63" s="36">
        <f>H66+H70+H74</f>
        <v>93600.950000000012</v>
      </c>
      <c r="I63" s="36">
        <f>I66+I70+I74</f>
        <v>0</v>
      </c>
      <c r="J63" s="36">
        <f>J66+J70+J74</f>
        <v>0</v>
      </c>
      <c r="K63" s="15"/>
      <c r="L63" s="68">
        <f t="shared" si="0"/>
        <v>871208.77999999991</v>
      </c>
    </row>
    <row r="64" spans="1:18" ht="16.5" x14ac:dyDescent="0.25">
      <c r="A64" s="79"/>
      <c r="B64" s="74"/>
      <c r="C64" s="35" t="s">
        <v>104</v>
      </c>
      <c r="D64" s="36">
        <f>D63</f>
        <v>1698.38</v>
      </c>
      <c r="E64" s="36">
        <f t="shared" ref="E64:G64" si="23">E63</f>
        <v>3090.5</v>
      </c>
      <c r="F64" s="36">
        <f t="shared" si="23"/>
        <v>381114.70999999996</v>
      </c>
      <c r="G64" s="36">
        <f t="shared" si="23"/>
        <v>391704.24</v>
      </c>
      <c r="H64" s="36">
        <v>0</v>
      </c>
      <c r="I64" s="36">
        <v>0</v>
      </c>
      <c r="J64" s="36">
        <v>0</v>
      </c>
      <c r="K64" s="15"/>
      <c r="L64" s="68">
        <f t="shared" si="0"/>
        <v>777607.83</v>
      </c>
      <c r="R64" s="3">
        <f>L63+L288+L334+L456+L944</f>
        <v>2049569.7899999996</v>
      </c>
    </row>
    <row r="65" spans="1:20" ht="16.5" x14ac:dyDescent="0.25">
      <c r="A65" s="79"/>
      <c r="B65" s="74"/>
      <c r="C65" s="35" t="s">
        <v>105</v>
      </c>
      <c r="D65" s="36">
        <v>0</v>
      </c>
      <c r="E65" s="36">
        <v>0</v>
      </c>
      <c r="F65" s="36">
        <v>0</v>
      </c>
      <c r="G65" s="36">
        <v>0</v>
      </c>
      <c r="H65" s="36">
        <f>H63</f>
        <v>93600.950000000012</v>
      </c>
      <c r="I65" s="36">
        <v>0</v>
      </c>
      <c r="J65" s="36">
        <v>0</v>
      </c>
      <c r="K65" s="15"/>
      <c r="L65" s="68">
        <f t="shared" si="0"/>
        <v>93600.950000000012</v>
      </c>
    </row>
    <row r="66" spans="1:20" ht="16.5" x14ac:dyDescent="0.25">
      <c r="A66" s="79"/>
      <c r="B66" s="74"/>
      <c r="C66" s="35" t="s">
        <v>107</v>
      </c>
      <c r="D66" s="36">
        <v>0</v>
      </c>
      <c r="E66" s="36">
        <v>0</v>
      </c>
      <c r="F66" s="36">
        <f>F67+F69</f>
        <v>132066.48000000001</v>
      </c>
      <c r="G66" s="36">
        <f>G67+G69</f>
        <v>123183.79</v>
      </c>
      <c r="H66" s="36">
        <f>H163+H69</f>
        <v>23244.58</v>
      </c>
      <c r="I66" s="36">
        <v>0</v>
      </c>
      <c r="J66" s="36">
        <v>0</v>
      </c>
      <c r="K66" s="15"/>
      <c r="L66" s="68">
        <f t="shared" si="0"/>
        <v>278494.85000000003</v>
      </c>
      <c r="T66" s="3">
        <f>G67+G72++G79</f>
        <v>368612.37</v>
      </c>
    </row>
    <row r="67" spans="1:20" ht="49.5" x14ac:dyDescent="0.25">
      <c r="A67" s="79"/>
      <c r="B67" s="74"/>
      <c r="C67" s="35" t="s">
        <v>86</v>
      </c>
      <c r="D67" s="36">
        <v>0</v>
      </c>
      <c r="E67" s="36">
        <v>0</v>
      </c>
      <c r="F67" s="36">
        <f>F186</f>
        <v>96145.61</v>
      </c>
      <c r="G67" s="36">
        <f>G186</f>
        <v>104686.79</v>
      </c>
      <c r="H67" s="36">
        <f>H164</f>
        <v>13108.05</v>
      </c>
      <c r="I67" s="36">
        <v>0</v>
      </c>
      <c r="J67" s="36">
        <v>0</v>
      </c>
      <c r="K67" s="15"/>
      <c r="L67" s="68">
        <f t="shared" si="0"/>
        <v>213940.44999999998</v>
      </c>
      <c r="R67" s="3">
        <f>G67+G71+G77</f>
        <v>368612.37</v>
      </c>
    </row>
    <row r="68" spans="1:20" ht="66" x14ac:dyDescent="0.25">
      <c r="A68" s="79"/>
      <c r="B68" s="74"/>
      <c r="C68" s="35" t="s">
        <v>87</v>
      </c>
      <c r="D68" s="36">
        <v>0</v>
      </c>
      <c r="E68" s="36">
        <v>0</v>
      </c>
      <c r="F68" s="36">
        <f>F165</f>
        <v>96145.61</v>
      </c>
      <c r="G68" s="36">
        <f>G165</f>
        <v>104686.79</v>
      </c>
      <c r="H68" s="36">
        <v>0</v>
      </c>
      <c r="I68" s="36">
        <v>0</v>
      </c>
      <c r="J68" s="36">
        <v>0</v>
      </c>
      <c r="K68" s="15"/>
      <c r="L68" s="68">
        <f t="shared" si="0"/>
        <v>200832.4</v>
      </c>
      <c r="P68" s="3">
        <f>H63+H288+H334+H456+H944</f>
        <v>357706.41000000003</v>
      </c>
    </row>
    <row r="69" spans="1:20" ht="82.5" x14ac:dyDescent="0.25">
      <c r="A69" s="79"/>
      <c r="B69" s="74"/>
      <c r="C69" s="37" t="s">
        <v>88</v>
      </c>
      <c r="D69" s="36">
        <v>0</v>
      </c>
      <c r="E69" s="36">
        <v>0</v>
      </c>
      <c r="F69" s="36">
        <f>F166</f>
        <v>35920.870000000003</v>
      </c>
      <c r="G69" s="36">
        <f>G166</f>
        <v>18497</v>
      </c>
      <c r="H69" s="36">
        <f>H188</f>
        <v>10136.530000000001</v>
      </c>
      <c r="I69" s="36">
        <v>0</v>
      </c>
      <c r="J69" s="36">
        <v>0</v>
      </c>
      <c r="K69" s="15"/>
      <c r="L69" s="68">
        <f t="shared" si="0"/>
        <v>64554.400000000001</v>
      </c>
    </row>
    <row r="70" spans="1:20" ht="33" x14ac:dyDescent="0.25">
      <c r="A70" s="79"/>
      <c r="B70" s="74"/>
      <c r="C70" s="35" t="s">
        <v>7</v>
      </c>
      <c r="D70" s="36">
        <v>0</v>
      </c>
      <c r="E70" s="36">
        <v>0</v>
      </c>
      <c r="F70" s="36">
        <f>F71+F73</f>
        <v>241434.59999999998</v>
      </c>
      <c r="G70" s="36">
        <f>G71+G73</f>
        <v>241353.84</v>
      </c>
      <c r="H70" s="36">
        <f>H71+H73</f>
        <v>55348.99</v>
      </c>
      <c r="I70" s="36">
        <v>0</v>
      </c>
      <c r="J70" s="36">
        <v>0</v>
      </c>
      <c r="K70" s="15"/>
      <c r="L70" s="68">
        <f t="shared" si="0"/>
        <v>538137.42999999993</v>
      </c>
      <c r="O70" s="3"/>
      <c r="P70" s="3"/>
    </row>
    <row r="71" spans="1:20" ht="49.5" x14ac:dyDescent="0.25">
      <c r="A71" s="79"/>
      <c r="B71" s="74"/>
      <c r="C71" s="35" t="s">
        <v>86</v>
      </c>
      <c r="D71" s="36">
        <v>0</v>
      </c>
      <c r="E71" s="36">
        <v>0</v>
      </c>
      <c r="F71" s="36">
        <f>F91+F168</f>
        <v>236744.16999999998</v>
      </c>
      <c r="G71" s="36">
        <f>G72</f>
        <v>236821.82</v>
      </c>
      <c r="H71" s="36">
        <f>H91+H168</f>
        <v>55256.84</v>
      </c>
      <c r="I71" s="36">
        <v>0</v>
      </c>
      <c r="J71" s="36">
        <v>0</v>
      </c>
      <c r="K71" s="15"/>
      <c r="L71" s="68">
        <f t="shared" si="0"/>
        <v>528822.82999999996</v>
      </c>
    </row>
    <row r="72" spans="1:20" ht="66" x14ac:dyDescent="0.25">
      <c r="A72" s="79"/>
      <c r="B72" s="74"/>
      <c r="C72" s="35" t="s">
        <v>87</v>
      </c>
      <c r="D72" s="36">
        <v>0</v>
      </c>
      <c r="E72" s="36">
        <v>0</v>
      </c>
      <c r="F72" s="36">
        <f>F169</f>
        <v>236744.16999999998</v>
      </c>
      <c r="G72" s="36">
        <f>G169</f>
        <v>236821.82</v>
      </c>
      <c r="H72" s="36">
        <f>H71</f>
        <v>55256.84</v>
      </c>
      <c r="I72" s="36">
        <v>0</v>
      </c>
      <c r="J72" s="36">
        <v>0</v>
      </c>
      <c r="K72" s="15"/>
      <c r="L72" s="68">
        <f t="shared" si="0"/>
        <v>528822.82999999996</v>
      </c>
    </row>
    <row r="73" spans="1:20" ht="82.5" x14ac:dyDescent="0.25">
      <c r="A73" s="79"/>
      <c r="B73" s="74"/>
      <c r="C73" s="37" t="s">
        <v>88</v>
      </c>
      <c r="D73" s="36">
        <v>0</v>
      </c>
      <c r="E73" s="36">
        <v>0</v>
      </c>
      <c r="F73" s="36">
        <f>F170</f>
        <v>4690.43</v>
      </c>
      <c r="G73" s="36">
        <f>G170</f>
        <v>4532.0199999999995</v>
      </c>
      <c r="H73" s="36">
        <f>H209+M170</f>
        <v>92.15</v>
      </c>
      <c r="I73" s="36">
        <v>0</v>
      </c>
      <c r="J73" s="36">
        <v>0</v>
      </c>
      <c r="K73" s="15"/>
      <c r="L73" s="68">
        <f t="shared" si="0"/>
        <v>9314.6</v>
      </c>
      <c r="O73" s="3"/>
    </row>
    <row r="74" spans="1:20" ht="33" x14ac:dyDescent="0.25">
      <c r="A74" s="79"/>
      <c r="B74" s="74"/>
      <c r="C74" s="35" t="s">
        <v>9</v>
      </c>
      <c r="D74" s="36">
        <f>D77</f>
        <v>1698.38</v>
      </c>
      <c r="E74" s="36">
        <f>E77</f>
        <v>3090.5</v>
      </c>
      <c r="F74" s="36">
        <f>F77+F80</f>
        <v>7613.63</v>
      </c>
      <c r="G74" s="36">
        <f>G77+G80</f>
        <v>27166.61</v>
      </c>
      <c r="H74" s="36">
        <f>H77+H80</f>
        <v>15007.38</v>
      </c>
      <c r="I74" s="36">
        <f>I77+I80</f>
        <v>0</v>
      </c>
      <c r="J74" s="36">
        <f>J77+J80</f>
        <v>0</v>
      </c>
      <c r="K74" s="15"/>
      <c r="L74" s="68">
        <f t="shared" si="0"/>
        <v>54576.5</v>
      </c>
    </row>
    <row r="75" spans="1:20" ht="16.5" x14ac:dyDescent="0.25">
      <c r="A75" s="79"/>
      <c r="B75" s="74"/>
      <c r="C75" s="35" t="s">
        <v>104</v>
      </c>
      <c r="D75" s="36">
        <f>D74</f>
        <v>1698.38</v>
      </c>
      <c r="E75" s="36">
        <f t="shared" ref="E75:F75" si="24">E74</f>
        <v>3090.5</v>
      </c>
      <c r="F75" s="36">
        <f t="shared" si="24"/>
        <v>7613.63</v>
      </c>
      <c r="G75" s="36">
        <f>G74</f>
        <v>27166.61</v>
      </c>
      <c r="H75" s="36">
        <v>0</v>
      </c>
      <c r="I75" s="36">
        <v>0</v>
      </c>
      <c r="J75" s="36">
        <v>0</v>
      </c>
      <c r="K75" s="15"/>
      <c r="L75" s="68">
        <f t="shared" si="0"/>
        <v>39569.120000000003</v>
      </c>
    </row>
    <row r="76" spans="1:20" ht="16.5" x14ac:dyDescent="0.25">
      <c r="A76" s="79"/>
      <c r="B76" s="74"/>
      <c r="C76" s="35" t="s">
        <v>105</v>
      </c>
      <c r="D76" s="36">
        <v>0</v>
      </c>
      <c r="E76" s="36">
        <v>0</v>
      </c>
      <c r="F76" s="36">
        <v>0</v>
      </c>
      <c r="G76" s="36">
        <v>0</v>
      </c>
      <c r="H76" s="36">
        <f>H74</f>
        <v>15007.38</v>
      </c>
      <c r="I76" s="36">
        <f t="shared" ref="I76:J76" si="25">I74</f>
        <v>0</v>
      </c>
      <c r="J76" s="36">
        <f t="shared" si="25"/>
        <v>0</v>
      </c>
      <c r="K76" s="15"/>
      <c r="L76" s="68">
        <f t="shared" si="0"/>
        <v>15007.38</v>
      </c>
    </row>
    <row r="77" spans="1:20" ht="49.5" x14ac:dyDescent="0.25">
      <c r="A77" s="79"/>
      <c r="B77" s="74"/>
      <c r="C77" s="35" t="s">
        <v>86</v>
      </c>
      <c r="D77" s="36">
        <f>D78+D79</f>
        <v>1698.38</v>
      </c>
      <c r="E77" s="36">
        <f>E78+E79</f>
        <v>3090.5</v>
      </c>
      <c r="F77" s="36">
        <f>F95+F174</f>
        <v>7533.18</v>
      </c>
      <c r="G77" s="36">
        <f>G79</f>
        <v>27103.760000000002</v>
      </c>
      <c r="H77" s="36">
        <f>H95+H174</f>
        <v>14952.199999999999</v>
      </c>
      <c r="I77" s="36">
        <v>0</v>
      </c>
      <c r="J77" s="36">
        <v>0</v>
      </c>
      <c r="K77" s="15"/>
      <c r="L77" s="68">
        <f t="shared" si="0"/>
        <v>54378.02</v>
      </c>
      <c r="P77" s="3">
        <f>G77</f>
        <v>27103.760000000002</v>
      </c>
    </row>
    <row r="78" spans="1:20" ht="16.5" x14ac:dyDescent="0.25">
      <c r="A78" s="79"/>
      <c r="B78" s="74"/>
      <c r="C78" s="35" t="s">
        <v>58</v>
      </c>
      <c r="D78" s="36">
        <v>1698.38</v>
      </c>
      <c r="E78" s="36">
        <f>E110</f>
        <v>118.74</v>
      </c>
      <c r="F78" s="36">
        <f>F110+F154</f>
        <v>1437.75</v>
      </c>
      <c r="G78" s="36">
        <f>G110+G154</f>
        <v>577.42999999999995</v>
      </c>
      <c r="H78" s="36">
        <f>H96</f>
        <v>341.33</v>
      </c>
      <c r="I78" s="36">
        <v>0</v>
      </c>
      <c r="J78" s="36">
        <v>0</v>
      </c>
      <c r="K78" s="15"/>
      <c r="L78" s="68">
        <f t="shared" si="0"/>
        <v>4173.63</v>
      </c>
    </row>
    <row r="79" spans="1:20" ht="66" x14ac:dyDescent="0.25">
      <c r="A79" s="79"/>
      <c r="B79" s="74"/>
      <c r="C79" s="35" t="s">
        <v>87</v>
      </c>
      <c r="D79" s="36">
        <v>0</v>
      </c>
      <c r="E79" s="36">
        <f>E97</f>
        <v>2971.76</v>
      </c>
      <c r="F79" s="36">
        <f>F97+F175</f>
        <v>6095.43</v>
      </c>
      <c r="G79" s="36">
        <f>G95+G175</f>
        <v>27103.760000000002</v>
      </c>
      <c r="H79" s="36">
        <f>H97+H175</f>
        <v>14280.46</v>
      </c>
      <c r="I79" s="36">
        <v>0</v>
      </c>
      <c r="J79" s="36">
        <v>0</v>
      </c>
      <c r="K79" s="15"/>
      <c r="L79" s="68">
        <f t="shared" si="0"/>
        <v>50451.41</v>
      </c>
    </row>
    <row r="80" spans="1:20" ht="82.5" x14ac:dyDescent="0.25">
      <c r="A80" s="79"/>
      <c r="B80" s="74"/>
      <c r="C80" s="37" t="s">
        <v>88</v>
      </c>
      <c r="D80" s="36">
        <v>0</v>
      </c>
      <c r="E80" s="36">
        <v>0</v>
      </c>
      <c r="F80" s="36">
        <f>F176</f>
        <v>80.449999999999989</v>
      </c>
      <c r="G80" s="36">
        <f>G176</f>
        <v>62.849999999999994</v>
      </c>
      <c r="H80" s="36">
        <f>H176</f>
        <v>55.18</v>
      </c>
      <c r="I80" s="36">
        <v>0</v>
      </c>
      <c r="J80" s="36">
        <v>0</v>
      </c>
      <c r="K80" s="15"/>
      <c r="L80" s="68">
        <f t="shared" si="0"/>
        <v>198.48</v>
      </c>
    </row>
    <row r="81" spans="1:12" ht="16.5" x14ac:dyDescent="0.25">
      <c r="A81" s="79"/>
      <c r="B81" s="74"/>
      <c r="C81" s="35" t="s">
        <v>15</v>
      </c>
      <c r="D81" s="36">
        <v>0</v>
      </c>
      <c r="E81" s="36">
        <v>0</v>
      </c>
      <c r="F81" s="36">
        <v>0</v>
      </c>
      <c r="G81" s="36">
        <v>0</v>
      </c>
      <c r="H81" s="36">
        <v>0</v>
      </c>
      <c r="I81" s="36">
        <v>0</v>
      </c>
      <c r="J81" s="36">
        <v>0</v>
      </c>
      <c r="K81" s="15"/>
      <c r="L81" s="68">
        <f t="shared" si="0"/>
        <v>0</v>
      </c>
    </row>
    <row r="82" spans="1:12" ht="33" x14ac:dyDescent="0.25">
      <c r="A82" s="79"/>
      <c r="B82" s="74"/>
      <c r="C82" s="35" t="s">
        <v>16</v>
      </c>
      <c r="D82" s="36">
        <v>0</v>
      </c>
      <c r="E82" s="36">
        <v>0</v>
      </c>
      <c r="F82" s="36">
        <v>0</v>
      </c>
      <c r="G82" s="36">
        <v>0</v>
      </c>
      <c r="H82" s="36">
        <v>0</v>
      </c>
      <c r="I82" s="36">
        <v>0</v>
      </c>
      <c r="J82" s="36">
        <v>0</v>
      </c>
      <c r="K82" s="15"/>
      <c r="L82" s="68">
        <f t="shared" si="0"/>
        <v>0</v>
      </c>
    </row>
    <row r="83" spans="1:12" ht="16.5" x14ac:dyDescent="0.25">
      <c r="A83" s="79"/>
      <c r="B83" s="74"/>
      <c r="C83" s="35" t="s">
        <v>12</v>
      </c>
      <c r="D83" s="36">
        <v>0</v>
      </c>
      <c r="E83" s="36">
        <v>0</v>
      </c>
      <c r="F83" s="36">
        <v>0</v>
      </c>
      <c r="G83" s="36">
        <v>0</v>
      </c>
      <c r="H83" s="36">
        <v>0</v>
      </c>
      <c r="I83" s="36">
        <v>0</v>
      </c>
      <c r="J83" s="36">
        <v>0</v>
      </c>
      <c r="K83" s="15"/>
      <c r="L83" s="68">
        <f t="shared" si="0"/>
        <v>0</v>
      </c>
    </row>
    <row r="84" spans="1:12" ht="33" x14ac:dyDescent="0.25">
      <c r="A84" s="79"/>
      <c r="B84" s="74"/>
      <c r="C84" s="35" t="s">
        <v>13</v>
      </c>
      <c r="D84" s="43">
        <v>0</v>
      </c>
      <c r="E84" s="43">
        <v>0</v>
      </c>
      <c r="F84" s="43">
        <v>0</v>
      </c>
      <c r="G84" s="43">
        <v>0</v>
      </c>
      <c r="H84" s="43">
        <v>0</v>
      </c>
      <c r="I84" s="36">
        <v>0</v>
      </c>
      <c r="J84" s="36">
        <v>0</v>
      </c>
      <c r="K84" s="15"/>
      <c r="L84" s="68">
        <f t="shared" si="0"/>
        <v>0</v>
      </c>
    </row>
    <row r="85" spans="1:12" ht="16.5" x14ac:dyDescent="0.25">
      <c r="A85" s="79"/>
      <c r="B85" s="74"/>
      <c r="C85" s="97" t="s">
        <v>14</v>
      </c>
      <c r="D85" s="43">
        <v>0</v>
      </c>
      <c r="E85" s="45">
        <v>0</v>
      </c>
      <c r="F85" s="43">
        <v>0</v>
      </c>
      <c r="G85" s="45">
        <v>0</v>
      </c>
      <c r="H85" s="43">
        <v>0</v>
      </c>
      <c r="I85" s="96">
        <v>0</v>
      </c>
      <c r="J85" s="95">
        <v>0</v>
      </c>
      <c r="K85" s="15"/>
      <c r="L85" s="68">
        <f t="shared" ref="L85:L148" si="26">E85+F85+G85+H85+I85+J85+D85</f>
        <v>0</v>
      </c>
    </row>
    <row r="86" spans="1:12" ht="16.5" x14ac:dyDescent="0.25">
      <c r="A86" s="73"/>
      <c r="B86" s="75"/>
      <c r="C86" s="97"/>
      <c r="D86" s="46"/>
      <c r="E86" s="47"/>
      <c r="F86" s="46"/>
      <c r="G86" s="47"/>
      <c r="H86" s="46"/>
      <c r="I86" s="96"/>
      <c r="J86" s="95"/>
      <c r="K86" s="15"/>
      <c r="L86" s="68">
        <f t="shared" si="26"/>
        <v>0</v>
      </c>
    </row>
    <row r="87" spans="1:12" ht="16.5" x14ac:dyDescent="0.25">
      <c r="A87" s="81" t="s">
        <v>190</v>
      </c>
      <c r="B87" s="73" t="s">
        <v>115</v>
      </c>
      <c r="C87" s="48" t="s">
        <v>106</v>
      </c>
      <c r="D87" s="36">
        <f>D92</f>
        <v>1698.38</v>
      </c>
      <c r="E87" s="36">
        <f>E92</f>
        <v>3090.5</v>
      </c>
      <c r="F87" s="36">
        <f>F92</f>
        <v>4885.78</v>
      </c>
      <c r="G87" s="36">
        <f>G92</f>
        <v>17249.84</v>
      </c>
      <c r="H87" s="36">
        <f>H92</f>
        <v>7694.36</v>
      </c>
      <c r="I87" s="36">
        <v>0</v>
      </c>
      <c r="J87" s="36">
        <v>0</v>
      </c>
      <c r="K87" s="15"/>
      <c r="L87" s="68">
        <f t="shared" si="26"/>
        <v>34618.859999999993</v>
      </c>
    </row>
    <row r="88" spans="1:12" ht="16.5" x14ac:dyDescent="0.25">
      <c r="A88" s="81"/>
      <c r="B88" s="74"/>
      <c r="C88" s="35" t="s">
        <v>104</v>
      </c>
      <c r="D88" s="36">
        <f>D87</f>
        <v>1698.38</v>
      </c>
      <c r="E88" s="36">
        <f t="shared" ref="E88:G88" si="27">E87</f>
        <v>3090.5</v>
      </c>
      <c r="F88" s="36">
        <f t="shared" si="27"/>
        <v>4885.78</v>
      </c>
      <c r="G88" s="36">
        <f t="shared" si="27"/>
        <v>17249.84</v>
      </c>
      <c r="H88" s="36">
        <v>0</v>
      </c>
      <c r="I88" s="36">
        <v>0</v>
      </c>
      <c r="J88" s="36">
        <v>0</v>
      </c>
      <c r="K88" s="15"/>
      <c r="L88" s="68">
        <f t="shared" si="26"/>
        <v>26924.5</v>
      </c>
    </row>
    <row r="89" spans="1:12" ht="16.5" x14ac:dyDescent="0.25">
      <c r="A89" s="81"/>
      <c r="B89" s="74"/>
      <c r="C89" s="35" t="s">
        <v>105</v>
      </c>
      <c r="D89" s="36">
        <v>0</v>
      </c>
      <c r="E89" s="36">
        <v>0</v>
      </c>
      <c r="F89" s="36">
        <v>0</v>
      </c>
      <c r="G89" s="36">
        <v>0</v>
      </c>
      <c r="H89" s="36">
        <f>H87</f>
        <v>7694.36</v>
      </c>
      <c r="I89" s="36">
        <f t="shared" ref="I89:J89" si="28">I87</f>
        <v>0</v>
      </c>
      <c r="J89" s="36">
        <f t="shared" si="28"/>
        <v>0</v>
      </c>
      <c r="K89" s="15"/>
      <c r="L89" s="68">
        <f t="shared" si="26"/>
        <v>7694.36</v>
      </c>
    </row>
    <row r="90" spans="1:12" ht="16.5" x14ac:dyDescent="0.25">
      <c r="A90" s="81"/>
      <c r="B90" s="74"/>
      <c r="C90" s="39" t="s">
        <v>5</v>
      </c>
      <c r="D90" s="36">
        <v>0</v>
      </c>
      <c r="E90" s="36">
        <v>0</v>
      </c>
      <c r="F90" s="36">
        <v>0</v>
      </c>
      <c r="G90" s="36">
        <v>0</v>
      </c>
      <c r="H90" s="36">
        <v>0</v>
      </c>
      <c r="I90" s="36">
        <v>0</v>
      </c>
      <c r="J90" s="36">
        <v>0</v>
      </c>
      <c r="K90" s="15"/>
      <c r="L90" s="68">
        <f t="shared" si="26"/>
        <v>0</v>
      </c>
    </row>
    <row r="91" spans="1:12" ht="33" x14ac:dyDescent="0.25">
      <c r="A91" s="81"/>
      <c r="B91" s="74"/>
      <c r="C91" s="39" t="s">
        <v>7</v>
      </c>
      <c r="D91" s="36">
        <v>0</v>
      </c>
      <c r="E91" s="36">
        <v>0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  <c r="K91" s="15"/>
      <c r="L91" s="68">
        <f t="shared" si="26"/>
        <v>0</v>
      </c>
    </row>
    <row r="92" spans="1:12" ht="33" x14ac:dyDescent="0.25">
      <c r="A92" s="81"/>
      <c r="B92" s="74"/>
      <c r="C92" s="39" t="s">
        <v>9</v>
      </c>
      <c r="D92" s="36">
        <f>D95</f>
        <v>1698.38</v>
      </c>
      <c r="E92" s="36">
        <f>E95</f>
        <v>3090.5</v>
      </c>
      <c r="F92" s="36">
        <f>F95</f>
        <v>4885.78</v>
      </c>
      <c r="G92" s="36">
        <f>G95</f>
        <v>17249.84</v>
      </c>
      <c r="H92" s="36">
        <f>H95</f>
        <v>7694.36</v>
      </c>
      <c r="I92" s="36">
        <v>0</v>
      </c>
      <c r="J92" s="36">
        <v>0</v>
      </c>
      <c r="K92" s="15"/>
      <c r="L92" s="68">
        <f t="shared" si="26"/>
        <v>34618.859999999993</v>
      </c>
    </row>
    <row r="93" spans="1:12" ht="16.5" x14ac:dyDescent="0.25">
      <c r="A93" s="81"/>
      <c r="B93" s="74"/>
      <c r="C93" s="35" t="s">
        <v>104</v>
      </c>
      <c r="D93" s="36">
        <f>D92</f>
        <v>1698.38</v>
      </c>
      <c r="E93" s="36">
        <f t="shared" ref="E93:G93" si="29">E92</f>
        <v>3090.5</v>
      </c>
      <c r="F93" s="36">
        <f t="shared" si="29"/>
        <v>4885.78</v>
      </c>
      <c r="G93" s="36">
        <f t="shared" si="29"/>
        <v>17249.84</v>
      </c>
      <c r="H93" s="36">
        <v>0</v>
      </c>
      <c r="I93" s="36">
        <v>0</v>
      </c>
      <c r="J93" s="36">
        <v>0</v>
      </c>
      <c r="K93" s="15"/>
      <c r="L93" s="68">
        <f t="shared" si="26"/>
        <v>26924.5</v>
      </c>
    </row>
    <row r="94" spans="1:12" ht="16.5" x14ac:dyDescent="0.25">
      <c r="A94" s="81"/>
      <c r="B94" s="74"/>
      <c r="C94" s="35" t="s">
        <v>105</v>
      </c>
      <c r="D94" s="36">
        <v>0</v>
      </c>
      <c r="E94" s="36">
        <v>0</v>
      </c>
      <c r="F94" s="36">
        <v>0</v>
      </c>
      <c r="G94" s="36">
        <v>0</v>
      </c>
      <c r="H94" s="36">
        <f>H92</f>
        <v>7694.36</v>
      </c>
      <c r="I94" s="36">
        <f t="shared" ref="I94:J94" si="30">I92</f>
        <v>0</v>
      </c>
      <c r="J94" s="36">
        <f t="shared" si="30"/>
        <v>0</v>
      </c>
      <c r="K94" s="15"/>
      <c r="L94" s="68">
        <f t="shared" si="26"/>
        <v>7694.36</v>
      </c>
    </row>
    <row r="95" spans="1:12" ht="49.5" x14ac:dyDescent="0.25">
      <c r="A95" s="81"/>
      <c r="B95" s="74"/>
      <c r="C95" s="35" t="s">
        <v>86</v>
      </c>
      <c r="D95" s="36">
        <f>D96+D97</f>
        <v>1698.38</v>
      </c>
      <c r="E95" s="36">
        <f>E96+E97</f>
        <v>3090.5</v>
      </c>
      <c r="F95" s="36">
        <f>F97+F96</f>
        <v>4885.78</v>
      </c>
      <c r="G95" s="36">
        <f>G96+G122</f>
        <v>17249.84</v>
      </c>
      <c r="H95" s="36">
        <f>H96+H97</f>
        <v>7694.36</v>
      </c>
      <c r="I95" s="36">
        <v>0</v>
      </c>
      <c r="J95" s="36">
        <v>0</v>
      </c>
      <c r="K95" s="15"/>
      <c r="L95" s="68">
        <f t="shared" si="26"/>
        <v>34618.859999999993</v>
      </c>
    </row>
    <row r="96" spans="1:12" ht="16.5" x14ac:dyDescent="0.25">
      <c r="A96" s="81"/>
      <c r="B96" s="74"/>
      <c r="C96" s="35" t="s">
        <v>58</v>
      </c>
      <c r="D96" s="36">
        <v>1698.38</v>
      </c>
      <c r="E96" s="36">
        <f>E110</f>
        <v>118.74</v>
      </c>
      <c r="F96" s="36">
        <f>82.75+1355</f>
        <v>1437.75</v>
      </c>
      <c r="G96" s="36">
        <f>G110</f>
        <v>577.42999999999995</v>
      </c>
      <c r="H96" s="36">
        <f>H110+H154</f>
        <v>341.33</v>
      </c>
      <c r="I96" s="36">
        <v>0</v>
      </c>
      <c r="J96" s="36">
        <v>0</v>
      </c>
      <c r="K96" s="15"/>
      <c r="L96" s="68">
        <f t="shared" si="26"/>
        <v>4173.63</v>
      </c>
    </row>
    <row r="97" spans="1:17" ht="66" x14ac:dyDescent="0.25">
      <c r="A97" s="81"/>
      <c r="B97" s="74"/>
      <c r="C97" s="35" t="s">
        <v>87</v>
      </c>
      <c r="D97" s="36">
        <v>0</v>
      </c>
      <c r="E97" s="36">
        <f>E153+E124</f>
        <v>2971.76</v>
      </c>
      <c r="F97" s="36">
        <f>F124+F153+F138</f>
        <v>3448.0299999999997</v>
      </c>
      <c r="G97" s="36">
        <f>G124</f>
        <v>16672.41</v>
      </c>
      <c r="H97" s="36">
        <f>H124</f>
        <v>7353.03</v>
      </c>
      <c r="I97" s="36">
        <v>0</v>
      </c>
      <c r="J97" s="36">
        <v>0</v>
      </c>
      <c r="K97" s="15"/>
      <c r="L97" s="68">
        <f t="shared" si="26"/>
        <v>30445.23</v>
      </c>
    </row>
    <row r="98" spans="1:17" ht="16.5" x14ac:dyDescent="0.25">
      <c r="A98" s="81"/>
      <c r="B98" s="74"/>
      <c r="C98" s="39" t="s">
        <v>17</v>
      </c>
      <c r="D98" s="36">
        <v>0</v>
      </c>
      <c r="E98" s="36">
        <v>0</v>
      </c>
      <c r="F98" s="36">
        <v>0</v>
      </c>
      <c r="G98" s="36">
        <v>0</v>
      </c>
      <c r="H98" s="36">
        <v>0</v>
      </c>
      <c r="I98" s="36">
        <v>0</v>
      </c>
      <c r="J98" s="36">
        <v>0</v>
      </c>
      <c r="K98" s="15"/>
      <c r="L98" s="68">
        <f t="shared" si="26"/>
        <v>0</v>
      </c>
    </row>
    <row r="99" spans="1:17" ht="33" x14ac:dyDescent="0.25">
      <c r="A99" s="81"/>
      <c r="B99" s="74"/>
      <c r="C99" s="39" t="s">
        <v>16</v>
      </c>
      <c r="D99" s="36">
        <v>0</v>
      </c>
      <c r="E99" s="36">
        <v>0</v>
      </c>
      <c r="F99" s="36">
        <v>0</v>
      </c>
      <c r="G99" s="36">
        <v>0</v>
      </c>
      <c r="H99" s="36">
        <v>0</v>
      </c>
      <c r="I99" s="36">
        <v>0</v>
      </c>
      <c r="J99" s="36">
        <v>0</v>
      </c>
      <c r="K99" s="15"/>
      <c r="L99" s="68">
        <f t="shared" si="26"/>
        <v>0</v>
      </c>
    </row>
    <row r="100" spans="1:17" ht="16.5" x14ac:dyDescent="0.25">
      <c r="A100" s="81"/>
      <c r="B100" s="74"/>
      <c r="C100" s="39" t="s">
        <v>12</v>
      </c>
      <c r="D100" s="36">
        <v>0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15"/>
      <c r="L100" s="68">
        <f t="shared" si="26"/>
        <v>0</v>
      </c>
    </row>
    <row r="101" spans="1:17" ht="33" x14ac:dyDescent="0.25">
      <c r="A101" s="81"/>
      <c r="B101" s="74"/>
      <c r="C101" s="39" t="s">
        <v>13</v>
      </c>
      <c r="D101" s="36">
        <v>0</v>
      </c>
      <c r="E101" s="36">
        <v>0</v>
      </c>
      <c r="F101" s="36">
        <v>0</v>
      </c>
      <c r="G101" s="36">
        <v>0</v>
      </c>
      <c r="H101" s="36">
        <v>0</v>
      </c>
      <c r="I101" s="36">
        <v>0</v>
      </c>
      <c r="J101" s="36">
        <v>0</v>
      </c>
      <c r="K101" s="15"/>
      <c r="L101" s="68">
        <f t="shared" si="26"/>
        <v>0</v>
      </c>
    </row>
    <row r="102" spans="1:17" ht="33" x14ac:dyDescent="0.25">
      <c r="A102" s="81"/>
      <c r="B102" s="75"/>
      <c r="C102" s="39" t="s">
        <v>14</v>
      </c>
      <c r="D102" s="36">
        <v>0</v>
      </c>
      <c r="E102" s="36">
        <v>0</v>
      </c>
      <c r="F102" s="36">
        <v>0</v>
      </c>
      <c r="G102" s="36">
        <v>0</v>
      </c>
      <c r="H102" s="36">
        <v>0</v>
      </c>
      <c r="I102" s="36">
        <v>0</v>
      </c>
      <c r="J102" s="36">
        <v>0</v>
      </c>
      <c r="K102" s="15"/>
      <c r="L102" s="68">
        <f t="shared" si="26"/>
        <v>0</v>
      </c>
    </row>
    <row r="103" spans="1:17" ht="16.5" x14ac:dyDescent="0.25">
      <c r="A103" s="79" t="s">
        <v>193</v>
      </c>
      <c r="B103" s="79" t="s">
        <v>194</v>
      </c>
      <c r="C103" s="48" t="s">
        <v>106</v>
      </c>
      <c r="D103" s="36">
        <f>D108</f>
        <v>1698.38</v>
      </c>
      <c r="E103" s="36">
        <f>E108</f>
        <v>118.74</v>
      </c>
      <c r="F103" s="36">
        <f>F108</f>
        <v>82.75</v>
      </c>
      <c r="G103" s="36">
        <f>G108</f>
        <v>577.42999999999995</v>
      </c>
      <c r="H103" s="36">
        <f>H108</f>
        <v>0</v>
      </c>
      <c r="I103" s="36">
        <v>0</v>
      </c>
      <c r="J103" s="36">
        <v>0</v>
      </c>
      <c r="K103" s="15"/>
      <c r="L103" s="68">
        <f t="shared" si="26"/>
        <v>2477.3000000000002</v>
      </c>
    </row>
    <row r="104" spans="1:17" ht="16.5" x14ac:dyDescent="0.25">
      <c r="A104" s="79"/>
      <c r="B104" s="79"/>
      <c r="C104" s="35" t="s">
        <v>104</v>
      </c>
      <c r="D104" s="36">
        <f>D103</f>
        <v>1698.38</v>
      </c>
      <c r="E104" s="36">
        <f t="shared" ref="E104:J104" si="31">E103</f>
        <v>118.74</v>
      </c>
      <c r="F104" s="36">
        <f t="shared" si="31"/>
        <v>82.75</v>
      </c>
      <c r="G104" s="36">
        <f t="shared" si="31"/>
        <v>577.42999999999995</v>
      </c>
      <c r="H104" s="36">
        <f t="shared" si="31"/>
        <v>0</v>
      </c>
      <c r="I104" s="36">
        <f t="shared" si="31"/>
        <v>0</v>
      </c>
      <c r="J104" s="36">
        <f t="shared" si="31"/>
        <v>0</v>
      </c>
      <c r="K104" s="15"/>
      <c r="L104" s="68">
        <f t="shared" si="26"/>
        <v>2477.3000000000002</v>
      </c>
      <c r="Q104" s="3">
        <f>G87+G160</f>
        <v>391704.24000000005</v>
      </c>
    </row>
    <row r="105" spans="1:17" ht="16.5" x14ac:dyDescent="0.25">
      <c r="A105" s="79"/>
      <c r="B105" s="79"/>
      <c r="C105" s="35" t="s">
        <v>105</v>
      </c>
      <c r="D105" s="36">
        <v>0</v>
      </c>
      <c r="E105" s="36">
        <v>0</v>
      </c>
      <c r="F105" s="36">
        <v>0</v>
      </c>
      <c r="G105" s="36">
        <v>0</v>
      </c>
      <c r="H105" s="36">
        <v>0</v>
      </c>
      <c r="I105" s="36">
        <v>0</v>
      </c>
      <c r="J105" s="36">
        <v>0</v>
      </c>
      <c r="K105" s="15"/>
      <c r="L105" s="68">
        <f t="shared" si="26"/>
        <v>0</v>
      </c>
    </row>
    <row r="106" spans="1:17" ht="16.5" x14ac:dyDescent="0.25">
      <c r="A106" s="79"/>
      <c r="B106" s="79"/>
      <c r="C106" s="35" t="s">
        <v>5</v>
      </c>
      <c r="D106" s="36">
        <v>0</v>
      </c>
      <c r="E106" s="36">
        <v>0</v>
      </c>
      <c r="F106" s="36">
        <v>0</v>
      </c>
      <c r="G106" s="36">
        <v>0</v>
      </c>
      <c r="H106" s="36">
        <v>0</v>
      </c>
      <c r="I106" s="36">
        <v>0</v>
      </c>
      <c r="J106" s="36">
        <v>0</v>
      </c>
      <c r="K106" s="15"/>
      <c r="L106" s="68">
        <f t="shared" si="26"/>
        <v>0</v>
      </c>
    </row>
    <row r="107" spans="1:17" ht="16.5" x14ac:dyDescent="0.25">
      <c r="A107" s="79"/>
      <c r="B107" s="79"/>
      <c r="C107" s="35" t="s">
        <v>18</v>
      </c>
      <c r="D107" s="36">
        <v>0</v>
      </c>
      <c r="E107" s="36">
        <v>0</v>
      </c>
      <c r="F107" s="36">
        <v>0</v>
      </c>
      <c r="G107" s="36">
        <v>0</v>
      </c>
      <c r="H107" s="36">
        <v>0</v>
      </c>
      <c r="I107" s="36">
        <v>0</v>
      </c>
      <c r="J107" s="36">
        <v>0</v>
      </c>
      <c r="K107" s="15"/>
      <c r="L107" s="68">
        <f t="shared" si="26"/>
        <v>0</v>
      </c>
    </row>
    <row r="108" spans="1:17" ht="33" x14ac:dyDescent="0.25">
      <c r="A108" s="79"/>
      <c r="B108" s="79"/>
      <c r="C108" s="35" t="s">
        <v>9</v>
      </c>
      <c r="D108" s="36">
        <f t="shared" ref="D108:H108" si="32">D109</f>
        <v>1698.38</v>
      </c>
      <c r="E108" s="36">
        <f t="shared" si="32"/>
        <v>118.74</v>
      </c>
      <c r="F108" s="36">
        <f t="shared" si="32"/>
        <v>82.75</v>
      </c>
      <c r="G108" s="36">
        <f t="shared" si="32"/>
        <v>577.42999999999995</v>
      </c>
      <c r="H108" s="36">
        <f t="shared" si="32"/>
        <v>0</v>
      </c>
      <c r="I108" s="36">
        <v>0</v>
      </c>
      <c r="J108" s="36">
        <v>0</v>
      </c>
      <c r="K108" s="15"/>
      <c r="L108" s="68">
        <f t="shared" si="26"/>
        <v>2477.3000000000002</v>
      </c>
    </row>
    <row r="109" spans="1:17" ht="49.5" x14ac:dyDescent="0.25">
      <c r="A109" s="79"/>
      <c r="B109" s="79"/>
      <c r="C109" s="35" t="s">
        <v>86</v>
      </c>
      <c r="D109" s="36">
        <f>D110</f>
        <v>1698.38</v>
      </c>
      <c r="E109" s="36">
        <f>E110</f>
        <v>118.74</v>
      </c>
      <c r="F109" s="36">
        <f>F110</f>
        <v>82.75</v>
      </c>
      <c r="G109" s="36">
        <f>G110</f>
        <v>577.42999999999995</v>
      </c>
      <c r="H109" s="36">
        <f>H110</f>
        <v>0</v>
      </c>
      <c r="I109" s="36">
        <v>0</v>
      </c>
      <c r="J109" s="36">
        <v>0</v>
      </c>
      <c r="K109" s="15"/>
      <c r="L109" s="68">
        <f t="shared" si="26"/>
        <v>2477.3000000000002</v>
      </c>
    </row>
    <row r="110" spans="1:17" ht="16.5" x14ac:dyDescent="0.25">
      <c r="A110" s="79"/>
      <c r="B110" s="79"/>
      <c r="C110" s="35" t="s">
        <v>58</v>
      </c>
      <c r="D110" s="36">
        <v>1698.38</v>
      </c>
      <c r="E110" s="36">
        <v>118.74</v>
      </c>
      <c r="F110" s="36">
        <v>82.75</v>
      </c>
      <c r="G110" s="36">
        <v>577.42999999999995</v>
      </c>
      <c r="H110" s="36">
        <v>0</v>
      </c>
      <c r="I110" s="36">
        <v>0</v>
      </c>
      <c r="J110" s="36">
        <v>0</v>
      </c>
      <c r="K110" s="15"/>
      <c r="L110" s="68">
        <f t="shared" si="26"/>
        <v>2477.3000000000002</v>
      </c>
    </row>
    <row r="111" spans="1:17" ht="16.5" x14ac:dyDescent="0.25">
      <c r="A111" s="79"/>
      <c r="B111" s="79"/>
      <c r="C111" s="35" t="s">
        <v>17</v>
      </c>
      <c r="D111" s="36">
        <v>0</v>
      </c>
      <c r="E111" s="36">
        <v>0</v>
      </c>
      <c r="F111" s="36">
        <v>0</v>
      </c>
      <c r="G111" s="36">
        <v>0</v>
      </c>
      <c r="H111" s="36">
        <v>0</v>
      </c>
      <c r="I111" s="36">
        <v>0</v>
      </c>
      <c r="J111" s="36">
        <v>0</v>
      </c>
      <c r="K111" s="15"/>
      <c r="L111" s="68">
        <f t="shared" si="26"/>
        <v>0</v>
      </c>
    </row>
    <row r="112" spans="1:17" ht="33" x14ac:dyDescent="0.25">
      <c r="A112" s="79"/>
      <c r="B112" s="79"/>
      <c r="C112" s="35" t="s">
        <v>16</v>
      </c>
      <c r="D112" s="36">
        <v>0</v>
      </c>
      <c r="E112" s="36">
        <v>0</v>
      </c>
      <c r="F112" s="36">
        <v>0</v>
      </c>
      <c r="G112" s="36">
        <v>0</v>
      </c>
      <c r="H112" s="36">
        <v>0</v>
      </c>
      <c r="I112" s="36">
        <v>0</v>
      </c>
      <c r="J112" s="36">
        <v>0</v>
      </c>
      <c r="K112" s="15"/>
      <c r="L112" s="68">
        <f t="shared" si="26"/>
        <v>0</v>
      </c>
    </row>
    <row r="113" spans="1:15" ht="16.5" x14ac:dyDescent="0.25">
      <c r="A113" s="79"/>
      <c r="B113" s="79"/>
      <c r="C113" s="35" t="s">
        <v>12</v>
      </c>
      <c r="D113" s="36">
        <v>0</v>
      </c>
      <c r="E113" s="36">
        <v>0</v>
      </c>
      <c r="F113" s="36">
        <v>0</v>
      </c>
      <c r="G113" s="36">
        <v>0</v>
      </c>
      <c r="H113" s="36">
        <v>0</v>
      </c>
      <c r="I113" s="36">
        <v>0</v>
      </c>
      <c r="J113" s="36">
        <v>0</v>
      </c>
      <c r="K113" s="15"/>
      <c r="L113" s="68">
        <f t="shared" si="26"/>
        <v>0</v>
      </c>
    </row>
    <row r="114" spans="1:15" ht="33" x14ac:dyDescent="0.25">
      <c r="A114" s="79"/>
      <c r="B114" s="79"/>
      <c r="C114" s="35" t="s">
        <v>13</v>
      </c>
      <c r="D114" s="36">
        <v>0</v>
      </c>
      <c r="E114" s="36">
        <v>0</v>
      </c>
      <c r="F114" s="36">
        <v>0</v>
      </c>
      <c r="G114" s="36">
        <v>0</v>
      </c>
      <c r="H114" s="36">
        <v>0</v>
      </c>
      <c r="I114" s="36">
        <v>0</v>
      </c>
      <c r="J114" s="36">
        <v>0</v>
      </c>
      <c r="K114" s="15"/>
      <c r="L114" s="68">
        <f t="shared" si="26"/>
        <v>0</v>
      </c>
    </row>
    <row r="115" spans="1:15" ht="33" x14ac:dyDescent="0.25">
      <c r="A115" s="79"/>
      <c r="B115" s="79"/>
      <c r="C115" s="35" t="s">
        <v>14</v>
      </c>
      <c r="D115" s="36">
        <v>0</v>
      </c>
      <c r="E115" s="36">
        <v>0</v>
      </c>
      <c r="F115" s="36">
        <v>0</v>
      </c>
      <c r="G115" s="36">
        <v>0</v>
      </c>
      <c r="H115" s="36">
        <v>0</v>
      </c>
      <c r="I115" s="36">
        <v>0</v>
      </c>
      <c r="J115" s="36">
        <v>0</v>
      </c>
      <c r="K115" s="15"/>
      <c r="L115" s="68">
        <f t="shared" si="26"/>
        <v>0</v>
      </c>
    </row>
    <row r="116" spans="1:15" ht="16.5" x14ac:dyDescent="0.25">
      <c r="A116" s="73" t="s">
        <v>59</v>
      </c>
      <c r="B116" s="73" t="s">
        <v>196</v>
      </c>
      <c r="C116" s="48" t="s">
        <v>106</v>
      </c>
      <c r="D116" s="36">
        <v>0</v>
      </c>
      <c r="E116" s="36">
        <f>E121</f>
        <v>2971.76</v>
      </c>
      <c r="F116" s="36">
        <f>F121</f>
        <v>3060.72</v>
      </c>
      <c r="G116" s="36">
        <f>G121</f>
        <v>16672.41</v>
      </c>
      <c r="H116" s="36">
        <f>H118</f>
        <v>7353.03</v>
      </c>
      <c r="I116" s="36">
        <v>0</v>
      </c>
      <c r="J116" s="36">
        <v>0</v>
      </c>
      <c r="K116" s="15"/>
      <c r="L116" s="68">
        <f t="shared" si="26"/>
        <v>30057.919999999998</v>
      </c>
    </row>
    <row r="117" spans="1:15" ht="16.5" x14ac:dyDescent="0.25">
      <c r="A117" s="74"/>
      <c r="B117" s="74"/>
      <c r="C117" s="35" t="s">
        <v>104</v>
      </c>
      <c r="D117" s="36">
        <f>D116</f>
        <v>0</v>
      </c>
      <c r="E117" s="36">
        <f t="shared" ref="E117:J117" si="33">E116</f>
        <v>2971.76</v>
      </c>
      <c r="F117" s="36">
        <f t="shared" si="33"/>
        <v>3060.72</v>
      </c>
      <c r="G117" s="36">
        <f t="shared" si="33"/>
        <v>16672.41</v>
      </c>
      <c r="H117" s="36">
        <f t="shared" si="33"/>
        <v>7353.03</v>
      </c>
      <c r="I117" s="36">
        <f t="shared" si="33"/>
        <v>0</v>
      </c>
      <c r="J117" s="36">
        <f t="shared" si="33"/>
        <v>0</v>
      </c>
      <c r="K117" s="15"/>
      <c r="L117" s="68">
        <f t="shared" si="26"/>
        <v>30057.919999999998</v>
      </c>
    </row>
    <row r="118" spans="1:15" ht="16.5" x14ac:dyDescent="0.25">
      <c r="A118" s="74"/>
      <c r="B118" s="74"/>
      <c r="C118" s="35" t="s">
        <v>105</v>
      </c>
      <c r="D118" s="36">
        <v>0</v>
      </c>
      <c r="E118" s="36">
        <v>0</v>
      </c>
      <c r="F118" s="36">
        <v>0</v>
      </c>
      <c r="G118" s="36">
        <v>0</v>
      </c>
      <c r="H118" s="36">
        <f>H121</f>
        <v>7353.03</v>
      </c>
      <c r="I118" s="36">
        <v>0</v>
      </c>
      <c r="J118" s="36">
        <v>0</v>
      </c>
      <c r="K118" s="15"/>
      <c r="L118" s="68">
        <f t="shared" si="26"/>
        <v>7353.03</v>
      </c>
    </row>
    <row r="119" spans="1:15" ht="16.5" x14ac:dyDescent="0.25">
      <c r="A119" s="74"/>
      <c r="B119" s="74"/>
      <c r="C119" s="35" t="s">
        <v>5</v>
      </c>
      <c r="D119" s="36">
        <v>0</v>
      </c>
      <c r="E119" s="36">
        <v>0</v>
      </c>
      <c r="F119" s="36">
        <v>0</v>
      </c>
      <c r="G119" s="36">
        <v>0</v>
      </c>
      <c r="H119" s="36">
        <v>0</v>
      </c>
      <c r="I119" s="36">
        <v>0</v>
      </c>
      <c r="J119" s="36">
        <v>0</v>
      </c>
      <c r="K119" s="15"/>
      <c r="L119" s="68">
        <f t="shared" si="26"/>
        <v>0</v>
      </c>
    </row>
    <row r="120" spans="1:15" ht="16.5" x14ac:dyDescent="0.25">
      <c r="A120" s="74"/>
      <c r="B120" s="74"/>
      <c r="C120" s="35" t="s">
        <v>18</v>
      </c>
      <c r="D120" s="36">
        <v>0</v>
      </c>
      <c r="E120" s="36">
        <v>0</v>
      </c>
      <c r="F120" s="36">
        <v>0</v>
      </c>
      <c r="G120" s="36">
        <v>0</v>
      </c>
      <c r="H120" s="36">
        <v>0</v>
      </c>
      <c r="I120" s="36">
        <v>0</v>
      </c>
      <c r="J120" s="36">
        <v>0</v>
      </c>
      <c r="K120" s="15"/>
      <c r="L120" s="68">
        <f t="shared" si="26"/>
        <v>0</v>
      </c>
      <c r="M120" s="4"/>
      <c r="N120" s="4"/>
      <c r="O120" s="4"/>
    </row>
    <row r="121" spans="1:15" ht="33" x14ac:dyDescent="0.25">
      <c r="A121" s="74"/>
      <c r="B121" s="74"/>
      <c r="C121" s="35" t="s">
        <v>9</v>
      </c>
      <c r="D121" s="36">
        <v>0</v>
      </c>
      <c r="E121" s="36">
        <f t="shared" ref="E121:G121" si="34">E122</f>
        <v>2971.76</v>
      </c>
      <c r="F121" s="36">
        <f t="shared" si="34"/>
        <v>3060.72</v>
      </c>
      <c r="G121" s="36">
        <f t="shared" si="34"/>
        <v>16672.41</v>
      </c>
      <c r="H121" s="36">
        <f>H122+0</f>
        <v>7353.03</v>
      </c>
      <c r="I121" s="36">
        <v>0</v>
      </c>
      <c r="J121" s="36">
        <v>0</v>
      </c>
      <c r="K121" s="15"/>
      <c r="L121" s="68">
        <f t="shared" si="26"/>
        <v>30057.919999999998</v>
      </c>
    </row>
    <row r="122" spans="1:15" ht="49.5" x14ac:dyDescent="0.25">
      <c r="A122" s="74"/>
      <c r="B122" s="74"/>
      <c r="C122" s="35" t="s">
        <v>86</v>
      </c>
      <c r="D122" s="36">
        <v>0</v>
      </c>
      <c r="E122" s="36">
        <f>E124</f>
        <v>2971.76</v>
      </c>
      <c r="F122" s="36">
        <f>F124</f>
        <v>3060.72</v>
      </c>
      <c r="G122" s="36">
        <f>G124</f>
        <v>16672.41</v>
      </c>
      <c r="H122" s="36">
        <f>H124</f>
        <v>7353.03</v>
      </c>
      <c r="I122" s="36">
        <v>0</v>
      </c>
      <c r="J122" s="36">
        <v>0</v>
      </c>
      <c r="K122" s="15"/>
      <c r="L122" s="68">
        <f t="shared" si="26"/>
        <v>30057.919999999998</v>
      </c>
    </row>
    <row r="123" spans="1:15" ht="16.5" x14ac:dyDescent="0.25">
      <c r="A123" s="74"/>
      <c r="B123" s="74"/>
      <c r="C123" s="49" t="s">
        <v>104</v>
      </c>
      <c r="D123" s="36">
        <f t="shared" ref="D123:J123" si="35">D122</f>
        <v>0</v>
      </c>
      <c r="E123" s="36">
        <f t="shared" si="35"/>
        <v>2971.76</v>
      </c>
      <c r="F123" s="36">
        <f t="shared" si="35"/>
        <v>3060.72</v>
      </c>
      <c r="G123" s="36">
        <f t="shared" si="35"/>
        <v>16672.41</v>
      </c>
      <c r="H123" s="36">
        <f t="shared" si="35"/>
        <v>7353.03</v>
      </c>
      <c r="I123" s="36">
        <f t="shared" si="35"/>
        <v>0</v>
      </c>
      <c r="J123" s="36">
        <f t="shared" si="35"/>
        <v>0</v>
      </c>
      <c r="K123" s="15"/>
      <c r="L123" s="68">
        <f t="shared" si="26"/>
        <v>30057.919999999998</v>
      </c>
    </row>
    <row r="124" spans="1:15" ht="66" x14ac:dyDescent="0.25">
      <c r="A124" s="74"/>
      <c r="B124" s="74"/>
      <c r="C124" s="35" t="s">
        <v>87</v>
      </c>
      <c r="D124" s="36">
        <v>0</v>
      </c>
      <c r="E124" s="36">
        <v>2971.76</v>
      </c>
      <c r="F124" s="36">
        <v>3060.72</v>
      </c>
      <c r="G124" s="36">
        <v>16672.41</v>
      </c>
      <c r="H124" s="36">
        <v>7353.03</v>
      </c>
      <c r="I124" s="36">
        <v>0</v>
      </c>
      <c r="J124" s="36">
        <v>0</v>
      </c>
      <c r="K124" s="15"/>
      <c r="L124" s="68">
        <f t="shared" si="26"/>
        <v>30057.919999999998</v>
      </c>
    </row>
    <row r="125" spans="1:15" ht="16.5" x14ac:dyDescent="0.25">
      <c r="A125" s="74"/>
      <c r="B125" s="74"/>
      <c r="C125" s="35" t="s">
        <v>17</v>
      </c>
      <c r="D125" s="36">
        <v>0</v>
      </c>
      <c r="E125" s="36">
        <v>0</v>
      </c>
      <c r="F125" s="36">
        <v>0</v>
      </c>
      <c r="G125" s="36">
        <v>0</v>
      </c>
      <c r="H125" s="36">
        <v>0</v>
      </c>
      <c r="I125" s="36">
        <v>0</v>
      </c>
      <c r="J125" s="36">
        <v>0</v>
      </c>
      <c r="K125" s="15"/>
      <c r="L125" s="68">
        <f t="shared" si="26"/>
        <v>0</v>
      </c>
    </row>
    <row r="126" spans="1:15" ht="33" x14ac:dyDescent="0.25">
      <c r="A126" s="74"/>
      <c r="B126" s="74"/>
      <c r="C126" s="35" t="s">
        <v>16</v>
      </c>
      <c r="D126" s="36">
        <v>0</v>
      </c>
      <c r="E126" s="36">
        <v>0</v>
      </c>
      <c r="F126" s="36">
        <v>0</v>
      </c>
      <c r="G126" s="36">
        <v>0</v>
      </c>
      <c r="H126" s="36">
        <v>0</v>
      </c>
      <c r="I126" s="36">
        <v>0</v>
      </c>
      <c r="J126" s="36">
        <v>0</v>
      </c>
      <c r="K126" s="15"/>
      <c r="L126" s="68">
        <f t="shared" si="26"/>
        <v>0</v>
      </c>
    </row>
    <row r="127" spans="1:15" ht="16.5" x14ac:dyDescent="0.25">
      <c r="A127" s="74"/>
      <c r="B127" s="74"/>
      <c r="C127" s="35" t="s">
        <v>12</v>
      </c>
      <c r="D127" s="36">
        <v>0</v>
      </c>
      <c r="E127" s="36">
        <v>0</v>
      </c>
      <c r="F127" s="36">
        <v>0</v>
      </c>
      <c r="G127" s="36">
        <v>0</v>
      </c>
      <c r="H127" s="36">
        <v>0</v>
      </c>
      <c r="I127" s="36">
        <v>0</v>
      </c>
      <c r="J127" s="36">
        <v>0</v>
      </c>
      <c r="K127" s="19"/>
      <c r="L127" s="68">
        <f t="shared" si="26"/>
        <v>0</v>
      </c>
      <c r="M127" s="1"/>
    </row>
    <row r="128" spans="1:15" ht="33" x14ac:dyDescent="0.25">
      <c r="A128" s="74"/>
      <c r="B128" s="74"/>
      <c r="C128" s="35" t="s">
        <v>13</v>
      </c>
      <c r="D128" s="36">
        <v>0</v>
      </c>
      <c r="E128" s="36">
        <v>0</v>
      </c>
      <c r="F128" s="36">
        <v>0</v>
      </c>
      <c r="G128" s="36">
        <v>0</v>
      </c>
      <c r="H128" s="36">
        <v>0</v>
      </c>
      <c r="I128" s="36">
        <v>0</v>
      </c>
      <c r="J128" s="36">
        <v>0</v>
      </c>
      <c r="K128" s="15"/>
      <c r="L128" s="68">
        <f t="shared" si="26"/>
        <v>0</v>
      </c>
    </row>
    <row r="129" spans="1:15" ht="33" x14ac:dyDescent="0.25">
      <c r="A129" s="75"/>
      <c r="B129" s="75"/>
      <c r="C129" s="35" t="s">
        <v>14</v>
      </c>
      <c r="D129" s="36">
        <v>0</v>
      </c>
      <c r="E129" s="36">
        <v>0</v>
      </c>
      <c r="F129" s="36">
        <v>0</v>
      </c>
      <c r="G129" s="36">
        <v>0</v>
      </c>
      <c r="H129" s="36">
        <v>0</v>
      </c>
      <c r="I129" s="36">
        <v>0</v>
      </c>
      <c r="J129" s="36">
        <v>0</v>
      </c>
      <c r="K129" s="15"/>
      <c r="L129" s="68">
        <f t="shared" si="26"/>
        <v>0</v>
      </c>
    </row>
    <row r="130" spans="1:15" ht="16.5" x14ac:dyDescent="0.25">
      <c r="A130" s="81" t="s">
        <v>119</v>
      </c>
      <c r="B130" s="73" t="s">
        <v>118</v>
      </c>
      <c r="C130" s="50" t="s">
        <v>106</v>
      </c>
      <c r="D130" s="36">
        <v>0</v>
      </c>
      <c r="E130" s="36">
        <f>E135</f>
        <v>387.31</v>
      </c>
      <c r="F130" s="36">
        <f>F135</f>
        <v>387.31</v>
      </c>
      <c r="G130" s="36">
        <v>0</v>
      </c>
      <c r="H130" s="36">
        <v>0</v>
      </c>
      <c r="I130" s="36">
        <v>0</v>
      </c>
      <c r="J130" s="36">
        <v>0</v>
      </c>
      <c r="K130" s="15"/>
      <c r="L130" s="68">
        <f t="shared" si="26"/>
        <v>774.62</v>
      </c>
    </row>
    <row r="131" spans="1:15" ht="16.5" x14ac:dyDescent="0.25">
      <c r="A131" s="81"/>
      <c r="B131" s="74"/>
      <c r="C131" s="39" t="s">
        <v>104</v>
      </c>
      <c r="D131" s="36">
        <f>D130</f>
        <v>0</v>
      </c>
      <c r="E131" s="36">
        <f t="shared" ref="E131:J131" si="36">E130</f>
        <v>387.31</v>
      </c>
      <c r="F131" s="36">
        <f t="shared" si="36"/>
        <v>387.31</v>
      </c>
      <c r="G131" s="36">
        <f t="shared" si="36"/>
        <v>0</v>
      </c>
      <c r="H131" s="36">
        <f t="shared" si="36"/>
        <v>0</v>
      </c>
      <c r="I131" s="36">
        <f t="shared" si="36"/>
        <v>0</v>
      </c>
      <c r="J131" s="36">
        <f t="shared" si="36"/>
        <v>0</v>
      </c>
      <c r="K131" s="15"/>
      <c r="L131" s="68">
        <f t="shared" si="26"/>
        <v>774.62</v>
      </c>
    </row>
    <row r="132" spans="1:15" ht="16.5" x14ac:dyDescent="0.25">
      <c r="A132" s="81"/>
      <c r="B132" s="74"/>
      <c r="C132" s="39" t="s">
        <v>105</v>
      </c>
      <c r="D132" s="36">
        <f>D133</f>
        <v>0</v>
      </c>
      <c r="E132" s="36">
        <f t="shared" ref="E132:J132" si="37">E133</f>
        <v>0</v>
      </c>
      <c r="F132" s="36">
        <f t="shared" si="37"/>
        <v>0</v>
      </c>
      <c r="G132" s="36">
        <f t="shared" si="37"/>
        <v>0</v>
      </c>
      <c r="H132" s="36">
        <f t="shared" si="37"/>
        <v>0</v>
      </c>
      <c r="I132" s="36">
        <f t="shared" si="37"/>
        <v>0</v>
      </c>
      <c r="J132" s="36">
        <f t="shared" si="37"/>
        <v>0</v>
      </c>
      <c r="K132" s="15"/>
      <c r="L132" s="68">
        <f t="shared" si="26"/>
        <v>0</v>
      </c>
    </row>
    <row r="133" spans="1:15" ht="16.5" x14ac:dyDescent="0.25">
      <c r="A133" s="81"/>
      <c r="B133" s="74"/>
      <c r="C133" s="39" t="s">
        <v>5</v>
      </c>
      <c r="D133" s="36">
        <v>0</v>
      </c>
      <c r="E133" s="36">
        <v>0</v>
      </c>
      <c r="F133" s="36">
        <v>0</v>
      </c>
      <c r="G133" s="36">
        <v>0</v>
      </c>
      <c r="H133" s="36">
        <v>0</v>
      </c>
      <c r="I133" s="36">
        <v>0</v>
      </c>
      <c r="J133" s="36">
        <v>0</v>
      </c>
      <c r="K133" s="15"/>
      <c r="L133" s="68">
        <f t="shared" si="26"/>
        <v>0</v>
      </c>
    </row>
    <row r="134" spans="1:15" ht="16.5" x14ac:dyDescent="0.25">
      <c r="A134" s="81"/>
      <c r="B134" s="74"/>
      <c r="C134" s="39" t="s">
        <v>18</v>
      </c>
      <c r="D134" s="36">
        <v>0</v>
      </c>
      <c r="E134" s="36">
        <v>0</v>
      </c>
      <c r="F134" s="36">
        <v>0</v>
      </c>
      <c r="G134" s="36">
        <v>0</v>
      </c>
      <c r="H134" s="36">
        <v>0</v>
      </c>
      <c r="I134" s="36">
        <v>0</v>
      </c>
      <c r="J134" s="36">
        <v>0</v>
      </c>
      <c r="K134" s="15"/>
      <c r="L134" s="68">
        <f t="shared" si="26"/>
        <v>0</v>
      </c>
    </row>
    <row r="135" spans="1:15" ht="33" x14ac:dyDescent="0.25">
      <c r="A135" s="81"/>
      <c r="B135" s="74"/>
      <c r="C135" s="39" t="s">
        <v>9</v>
      </c>
      <c r="D135" s="36">
        <v>0</v>
      </c>
      <c r="E135" s="36">
        <f>E137</f>
        <v>387.31</v>
      </c>
      <c r="F135" s="36">
        <f>F137</f>
        <v>387.31</v>
      </c>
      <c r="G135" s="36">
        <v>0</v>
      </c>
      <c r="H135" s="36">
        <v>0</v>
      </c>
      <c r="I135" s="36">
        <v>0</v>
      </c>
      <c r="J135" s="36">
        <v>0</v>
      </c>
      <c r="K135" s="15"/>
      <c r="L135" s="68">
        <f t="shared" si="26"/>
        <v>774.62</v>
      </c>
    </row>
    <row r="136" spans="1:15" ht="16.5" x14ac:dyDescent="0.25">
      <c r="A136" s="81"/>
      <c r="B136" s="74"/>
      <c r="C136" s="39" t="s">
        <v>104</v>
      </c>
      <c r="D136" s="36">
        <f>D135</f>
        <v>0</v>
      </c>
      <c r="E136" s="36">
        <f t="shared" ref="E136" si="38">E135</f>
        <v>387.31</v>
      </c>
      <c r="F136" s="36">
        <f t="shared" ref="F136" si="39">F135</f>
        <v>387.31</v>
      </c>
      <c r="G136" s="36">
        <f t="shared" ref="G136" si="40">G135</f>
        <v>0</v>
      </c>
      <c r="H136" s="36">
        <f t="shared" ref="H136" si="41">H135</f>
        <v>0</v>
      </c>
      <c r="I136" s="36">
        <f t="shared" ref="I136" si="42">I135</f>
        <v>0</v>
      </c>
      <c r="J136" s="36">
        <f t="shared" ref="J136" si="43">J135</f>
        <v>0</v>
      </c>
      <c r="K136" s="15"/>
      <c r="L136" s="68">
        <f t="shared" si="26"/>
        <v>774.62</v>
      </c>
    </row>
    <row r="137" spans="1:15" ht="49.5" x14ac:dyDescent="0.25">
      <c r="A137" s="81"/>
      <c r="B137" s="74"/>
      <c r="C137" s="39" t="s">
        <v>86</v>
      </c>
      <c r="D137" s="36">
        <v>0</v>
      </c>
      <c r="E137" s="36">
        <f>E138</f>
        <v>387.31</v>
      </c>
      <c r="F137" s="36">
        <f>F138</f>
        <v>387.31</v>
      </c>
      <c r="G137" s="36">
        <v>0</v>
      </c>
      <c r="H137" s="36">
        <v>0</v>
      </c>
      <c r="I137" s="36">
        <v>0</v>
      </c>
      <c r="J137" s="36">
        <v>0</v>
      </c>
      <c r="K137" s="15"/>
      <c r="L137" s="68">
        <f t="shared" si="26"/>
        <v>774.62</v>
      </c>
    </row>
    <row r="138" spans="1:15" ht="66" x14ac:dyDescent="0.25">
      <c r="A138" s="81"/>
      <c r="B138" s="74"/>
      <c r="C138" s="39" t="s">
        <v>87</v>
      </c>
      <c r="D138" s="36">
        <v>0</v>
      </c>
      <c r="E138" s="36">
        <v>387.31</v>
      </c>
      <c r="F138" s="36">
        <f>E138</f>
        <v>387.31</v>
      </c>
      <c r="G138" s="36">
        <v>0</v>
      </c>
      <c r="H138" s="36">
        <v>0</v>
      </c>
      <c r="I138" s="36">
        <v>0</v>
      </c>
      <c r="J138" s="36">
        <v>0</v>
      </c>
      <c r="K138" s="15"/>
      <c r="L138" s="68">
        <f t="shared" si="26"/>
        <v>774.62</v>
      </c>
    </row>
    <row r="139" spans="1:15" ht="16.5" x14ac:dyDescent="0.25">
      <c r="A139" s="81"/>
      <c r="B139" s="74"/>
      <c r="C139" s="39" t="s">
        <v>17</v>
      </c>
      <c r="D139" s="36">
        <v>0</v>
      </c>
      <c r="E139" s="36">
        <v>0</v>
      </c>
      <c r="F139" s="36">
        <v>0</v>
      </c>
      <c r="G139" s="36">
        <v>0</v>
      </c>
      <c r="H139" s="36">
        <v>0</v>
      </c>
      <c r="I139" s="36">
        <v>0</v>
      </c>
      <c r="J139" s="36">
        <v>0</v>
      </c>
      <c r="K139" s="15"/>
      <c r="L139" s="68">
        <f t="shared" si="26"/>
        <v>0</v>
      </c>
    </row>
    <row r="140" spans="1:15" ht="33" x14ac:dyDescent="0.25">
      <c r="A140" s="81"/>
      <c r="B140" s="74"/>
      <c r="C140" s="39" t="s">
        <v>16</v>
      </c>
      <c r="D140" s="36">
        <v>0</v>
      </c>
      <c r="E140" s="36">
        <v>0</v>
      </c>
      <c r="F140" s="36">
        <v>0</v>
      </c>
      <c r="G140" s="36">
        <v>0</v>
      </c>
      <c r="H140" s="36">
        <v>0</v>
      </c>
      <c r="I140" s="36">
        <v>0</v>
      </c>
      <c r="J140" s="36">
        <v>0</v>
      </c>
      <c r="K140" s="15"/>
      <c r="L140" s="68">
        <f t="shared" si="26"/>
        <v>0</v>
      </c>
      <c r="O140" s="3">
        <f>H63+H288+H334+H456+H944</f>
        <v>357706.41000000003</v>
      </c>
    </row>
    <row r="141" spans="1:15" ht="16.5" x14ac:dyDescent="0.25">
      <c r="A141" s="81"/>
      <c r="B141" s="74"/>
      <c r="C141" s="39" t="s">
        <v>12</v>
      </c>
      <c r="D141" s="36">
        <v>0</v>
      </c>
      <c r="E141" s="36">
        <v>0</v>
      </c>
      <c r="F141" s="36">
        <v>0</v>
      </c>
      <c r="G141" s="36">
        <v>0</v>
      </c>
      <c r="H141" s="36">
        <v>0</v>
      </c>
      <c r="I141" s="36">
        <v>0</v>
      </c>
      <c r="J141" s="36">
        <v>0</v>
      </c>
      <c r="K141" s="15"/>
      <c r="L141" s="68">
        <f t="shared" si="26"/>
        <v>0</v>
      </c>
    </row>
    <row r="142" spans="1:15" ht="33" x14ac:dyDescent="0.25">
      <c r="A142" s="81"/>
      <c r="B142" s="74"/>
      <c r="C142" s="39" t="s">
        <v>13</v>
      </c>
      <c r="D142" s="36">
        <v>0</v>
      </c>
      <c r="E142" s="36">
        <v>0</v>
      </c>
      <c r="F142" s="36">
        <v>0</v>
      </c>
      <c r="G142" s="36">
        <v>0</v>
      </c>
      <c r="H142" s="36">
        <v>0</v>
      </c>
      <c r="I142" s="36">
        <v>0</v>
      </c>
      <c r="J142" s="36">
        <v>0</v>
      </c>
      <c r="K142" s="15"/>
      <c r="L142" s="68">
        <f t="shared" si="26"/>
        <v>0</v>
      </c>
    </row>
    <row r="143" spans="1:15" ht="33" x14ac:dyDescent="0.25">
      <c r="A143" s="81"/>
      <c r="B143" s="75"/>
      <c r="C143" s="39" t="s">
        <v>14</v>
      </c>
      <c r="D143" s="36">
        <v>0</v>
      </c>
      <c r="E143" s="36">
        <v>0</v>
      </c>
      <c r="F143" s="36">
        <v>0</v>
      </c>
      <c r="G143" s="36">
        <v>0</v>
      </c>
      <c r="H143" s="36">
        <v>0</v>
      </c>
      <c r="I143" s="36">
        <v>0</v>
      </c>
      <c r="J143" s="36">
        <v>0</v>
      </c>
      <c r="K143" s="15"/>
      <c r="L143" s="68">
        <f t="shared" si="26"/>
        <v>0</v>
      </c>
    </row>
    <row r="144" spans="1:15" ht="16.5" x14ac:dyDescent="0.25">
      <c r="A144" s="73" t="s">
        <v>75</v>
      </c>
      <c r="B144" s="73" t="s">
        <v>195</v>
      </c>
      <c r="C144" s="48" t="s">
        <v>106</v>
      </c>
      <c r="D144" s="36">
        <v>0</v>
      </c>
      <c r="E144" s="36">
        <v>0</v>
      </c>
      <c r="F144" s="36">
        <f>F149</f>
        <v>1355</v>
      </c>
      <c r="G144" s="36">
        <v>0</v>
      </c>
      <c r="H144" s="36">
        <f>H149</f>
        <v>341.33</v>
      </c>
      <c r="I144" s="36">
        <v>0</v>
      </c>
      <c r="J144" s="36">
        <v>0</v>
      </c>
      <c r="K144" s="15"/>
      <c r="L144" s="68">
        <f t="shared" si="26"/>
        <v>1696.33</v>
      </c>
    </row>
    <row r="145" spans="1:12" ht="16.5" x14ac:dyDescent="0.25">
      <c r="A145" s="74"/>
      <c r="B145" s="74"/>
      <c r="C145" s="35" t="s">
        <v>104</v>
      </c>
      <c r="D145" s="36">
        <f>D144</f>
        <v>0</v>
      </c>
      <c r="E145" s="36">
        <f t="shared" ref="E145:G145" si="44">E144</f>
        <v>0</v>
      </c>
      <c r="F145" s="36">
        <f t="shared" si="44"/>
        <v>1355</v>
      </c>
      <c r="G145" s="36">
        <f t="shared" si="44"/>
        <v>0</v>
      </c>
      <c r="H145" s="36">
        <v>0</v>
      </c>
      <c r="I145" s="36">
        <v>0</v>
      </c>
      <c r="J145" s="36">
        <v>0</v>
      </c>
      <c r="K145" s="15"/>
      <c r="L145" s="68">
        <f t="shared" si="26"/>
        <v>1355</v>
      </c>
    </row>
    <row r="146" spans="1:12" ht="16.5" x14ac:dyDescent="0.25">
      <c r="A146" s="74"/>
      <c r="B146" s="74"/>
      <c r="C146" s="35" t="s">
        <v>105</v>
      </c>
      <c r="D146" s="36">
        <v>0</v>
      </c>
      <c r="E146" s="36">
        <v>0</v>
      </c>
      <c r="F146" s="36">
        <v>0</v>
      </c>
      <c r="G146" s="36">
        <v>0</v>
      </c>
      <c r="H146" s="36">
        <f>H144</f>
        <v>341.33</v>
      </c>
      <c r="I146" s="36">
        <v>0</v>
      </c>
      <c r="J146" s="36">
        <v>0</v>
      </c>
      <c r="K146" s="15"/>
      <c r="L146" s="68">
        <f t="shared" si="26"/>
        <v>341.33</v>
      </c>
    </row>
    <row r="147" spans="1:12" ht="16.5" x14ac:dyDescent="0.25">
      <c r="A147" s="74"/>
      <c r="B147" s="74"/>
      <c r="C147" s="35" t="s">
        <v>5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15"/>
      <c r="L147" s="68">
        <f t="shared" si="26"/>
        <v>0</v>
      </c>
    </row>
    <row r="148" spans="1:12" ht="16.5" x14ac:dyDescent="0.25">
      <c r="A148" s="74"/>
      <c r="B148" s="74"/>
      <c r="C148" s="35" t="s">
        <v>18</v>
      </c>
      <c r="D148" s="36">
        <v>0</v>
      </c>
      <c r="E148" s="36">
        <v>0</v>
      </c>
      <c r="F148" s="36">
        <v>0</v>
      </c>
      <c r="G148" s="36">
        <v>0</v>
      </c>
      <c r="H148" s="36">
        <v>0</v>
      </c>
      <c r="I148" s="36">
        <v>0</v>
      </c>
      <c r="J148" s="36">
        <v>0</v>
      </c>
      <c r="K148" s="15"/>
      <c r="L148" s="68">
        <f t="shared" si="26"/>
        <v>0</v>
      </c>
    </row>
    <row r="149" spans="1:12" ht="33" x14ac:dyDescent="0.25">
      <c r="A149" s="74"/>
      <c r="B149" s="74"/>
      <c r="C149" s="35" t="s">
        <v>9</v>
      </c>
      <c r="D149" s="36">
        <v>0</v>
      </c>
      <c r="E149" s="36">
        <v>0</v>
      </c>
      <c r="F149" s="36">
        <f>F150</f>
        <v>1355</v>
      </c>
      <c r="G149" s="36">
        <v>0</v>
      </c>
      <c r="H149" s="36">
        <f>H150</f>
        <v>341.33</v>
      </c>
      <c r="I149" s="36">
        <v>0</v>
      </c>
      <c r="J149" s="36">
        <v>0</v>
      </c>
      <c r="K149" s="15"/>
      <c r="L149" s="68">
        <f t="shared" ref="L149:L212" si="45">E149+F149+G149+H149+I149+J149+D149</f>
        <v>1696.33</v>
      </c>
    </row>
    <row r="150" spans="1:12" ht="49.5" x14ac:dyDescent="0.25">
      <c r="A150" s="74"/>
      <c r="B150" s="74"/>
      <c r="C150" s="35" t="s">
        <v>86</v>
      </c>
      <c r="D150" s="36">
        <v>0</v>
      </c>
      <c r="E150" s="36">
        <v>0</v>
      </c>
      <c r="F150" s="36">
        <f>F154</f>
        <v>1355</v>
      </c>
      <c r="G150" s="36">
        <v>0</v>
      </c>
      <c r="H150" s="36">
        <f>H154</f>
        <v>341.33</v>
      </c>
      <c r="I150" s="36">
        <v>0</v>
      </c>
      <c r="J150" s="36">
        <v>0</v>
      </c>
      <c r="K150" s="15"/>
      <c r="L150" s="68">
        <f t="shared" si="45"/>
        <v>1696.33</v>
      </c>
    </row>
    <row r="151" spans="1:12" ht="16.5" x14ac:dyDescent="0.25">
      <c r="A151" s="74"/>
      <c r="B151" s="74"/>
      <c r="C151" s="35" t="s">
        <v>104</v>
      </c>
      <c r="D151" s="36">
        <f>D150</f>
        <v>0</v>
      </c>
      <c r="E151" s="36">
        <f t="shared" ref="E151" si="46">E150</f>
        <v>0</v>
      </c>
      <c r="F151" s="36">
        <f t="shared" ref="F151" si="47">F150</f>
        <v>1355</v>
      </c>
      <c r="G151" s="36">
        <f t="shared" ref="G151" si="48">G150</f>
        <v>0</v>
      </c>
      <c r="H151" s="36">
        <v>0</v>
      </c>
      <c r="I151" s="36">
        <v>0</v>
      </c>
      <c r="J151" s="36">
        <v>0</v>
      </c>
      <c r="K151" s="15"/>
      <c r="L151" s="68">
        <f t="shared" si="45"/>
        <v>1355</v>
      </c>
    </row>
    <row r="152" spans="1:12" ht="16.5" x14ac:dyDescent="0.25">
      <c r="A152" s="74"/>
      <c r="B152" s="74"/>
      <c r="C152" s="35" t="s">
        <v>105</v>
      </c>
      <c r="D152" s="36">
        <v>0</v>
      </c>
      <c r="E152" s="36">
        <v>0</v>
      </c>
      <c r="F152" s="36">
        <v>0</v>
      </c>
      <c r="G152" s="36">
        <v>0</v>
      </c>
      <c r="H152" s="36">
        <f>H150</f>
        <v>341.33</v>
      </c>
      <c r="I152" s="36">
        <v>0</v>
      </c>
      <c r="J152" s="36">
        <v>0</v>
      </c>
      <c r="K152" s="15"/>
      <c r="L152" s="68">
        <f t="shared" si="45"/>
        <v>341.33</v>
      </c>
    </row>
    <row r="153" spans="1:12" ht="66" x14ac:dyDescent="0.25">
      <c r="A153" s="74"/>
      <c r="B153" s="74"/>
      <c r="C153" s="35" t="s">
        <v>87</v>
      </c>
      <c r="D153" s="36">
        <v>0</v>
      </c>
      <c r="E153" s="36">
        <v>0</v>
      </c>
      <c r="F153" s="36">
        <f>E153</f>
        <v>0</v>
      </c>
      <c r="G153" s="36">
        <v>0</v>
      </c>
      <c r="H153" s="36">
        <f>G153</f>
        <v>0</v>
      </c>
      <c r="I153" s="36">
        <v>0</v>
      </c>
      <c r="J153" s="36">
        <v>0</v>
      </c>
      <c r="K153" s="15"/>
      <c r="L153" s="68">
        <f t="shared" si="45"/>
        <v>0</v>
      </c>
    </row>
    <row r="154" spans="1:12" ht="16.5" x14ac:dyDescent="0.25">
      <c r="A154" s="74"/>
      <c r="B154" s="74"/>
      <c r="C154" s="35" t="s">
        <v>58</v>
      </c>
      <c r="D154" s="36">
        <v>0</v>
      </c>
      <c r="E154" s="36">
        <v>0</v>
      </c>
      <c r="F154" s="36">
        <v>1355</v>
      </c>
      <c r="G154" s="36">
        <v>0</v>
      </c>
      <c r="H154" s="36">
        <v>341.33</v>
      </c>
      <c r="I154" s="36"/>
      <c r="J154" s="36"/>
      <c r="K154" s="15"/>
      <c r="L154" s="68">
        <f t="shared" si="45"/>
        <v>1696.33</v>
      </c>
    </row>
    <row r="155" spans="1:12" ht="16.5" x14ac:dyDescent="0.25">
      <c r="A155" s="74"/>
      <c r="B155" s="74"/>
      <c r="C155" s="35" t="s">
        <v>17</v>
      </c>
      <c r="D155" s="36">
        <v>0</v>
      </c>
      <c r="E155" s="36">
        <v>0</v>
      </c>
      <c r="F155" s="36">
        <v>0</v>
      </c>
      <c r="G155" s="36">
        <v>0</v>
      </c>
      <c r="H155" s="36">
        <v>0</v>
      </c>
      <c r="I155" s="36">
        <v>0</v>
      </c>
      <c r="J155" s="36">
        <v>0</v>
      </c>
      <c r="K155" s="15"/>
      <c r="L155" s="68">
        <f t="shared" si="45"/>
        <v>0</v>
      </c>
    </row>
    <row r="156" spans="1:12" ht="33" x14ac:dyDescent="0.25">
      <c r="A156" s="74"/>
      <c r="B156" s="74"/>
      <c r="C156" s="35" t="s">
        <v>16</v>
      </c>
      <c r="D156" s="36">
        <v>0</v>
      </c>
      <c r="E156" s="36">
        <v>0</v>
      </c>
      <c r="F156" s="36">
        <v>0</v>
      </c>
      <c r="G156" s="36">
        <v>0</v>
      </c>
      <c r="H156" s="36">
        <v>0</v>
      </c>
      <c r="I156" s="36">
        <v>0</v>
      </c>
      <c r="J156" s="36">
        <v>0</v>
      </c>
      <c r="K156" s="15"/>
      <c r="L156" s="68">
        <f t="shared" si="45"/>
        <v>0</v>
      </c>
    </row>
    <row r="157" spans="1:12" ht="16.5" x14ac:dyDescent="0.25">
      <c r="A157" s="74"/>
      <c r="B157" s="74"/>
      <c r="C157" s="35" t="s">
        <v>12</v>
      </c>
      <c r="D157" s="36">
        <v>0</v>
      </c>
      <c r="E157" s="36">
        <v>0</v>
      </c>
      <c r="F157" s="36">
        <v>0</v>
      </c>
      <c r="G157" s="36">
        <v>0</v>
      </c>
      <c r="H157" s="36">
        <v>0</v>
      </c>
      <c r="I157" s="36">
        <v>0</v>
      </c>
      <c r="J157" s="36">
        <v>0</v>
      </c>
      <c r="K157" s="15"/>
      <c r="L157" s="68">
        <f t="shared" si="45"/>
        <v>0</v>
      </c>
    </row>
    <row r="158" spans="1:12" ht="33" x14ac:dyDescent="0.25">
      <c r="A158" s="74"/>
      <c r="B158" s="74"/>
      <c r="C158" s="35" t="s">
        <v>13</v>
      </c>
      <c r="D158" s="36">
        <v>0</v>
      </c>
      <c r="E158" s="36">
        <v>0</v>
      </c>
      <c r="F158" s="36">
        <v>0</v>
      </c>
      <c r="G158" s="36">
        <v>0</v>
      </c>
      <c r="H158" s="36">
        <v>0</v>
      </c>
      <c r="I158" s="36">
        <v>0</v>
      </c>
      <c r="J158" s="36">
        <v>0</v>
      </c>
      <c r="K158" s="15"/>
      <c r="L158" s="68">
        <f t="shared" si="45"/>
        <v>0</v>
      </c>
    </row>
    <row r="159" spans="1:12" ht="33" x14ac:dyDescent="0.25">
      <c r="A159" s="75"/>
      <c r="B159" s="75"/>
      <c r="C159" s="35" t="s">
        <v>14</v>
      </c>
      <c r="D159" s="36">
        <v>0</v>
      </c>
      <c r="E159" s="36">
        <v>0</v>
      </c>
      <c r="F159" s="36">
        <v>0</v>
      </c>
      <c r="G159" s="36">
        <v>0</v>
      </c>
      <c r="H159" s="36">
        <v>0</v>
      </c>
      <c r="I159" s="36">
        <v>0</v>
      </c>
      <c r="J159" s="36">
        <v>0</v>
      </c>
      <c r="K159" s="15"/>
      <c r="L159" s="68">
        <f t="shared" si="45"/>
        <v>0</v>
      </c>
    </row>
    <row r="160" spans="1:12" ht="16.5" x14ac:dyDescent="0.25">
      <c r="A160" s="81" t="s">
        <v>121</v>
      </c>
      <c r="B160" s="73" t="s">
        <v>120</v>
      </c>
      <c r="C160" s="50" t="s">
        <v>106</v>
      </c>
      <c r="D160" s="36">
        <v>0</v>
      </c>
      <c r="E160" s="36">
        <v>0</v>
      </c>
      <c r="F160" s="36">
        <f>F163+F167+F171</f>
        <v>376228.92999999993</v>
      </c>
      <c r="G160" s="36">
        <f>G163+G167+G171</f>
        <v>374454.4</v>
      </c>
      <c r="H160" s="36">
        <f>H163+H167+H171</f>
        <v>75677.91</v>
      </c>
      <c r="I160" s="36">
        <v>0</v>
      </c>
      <c r="J160" s="36">
        <v>0</v>
      </c>
      <c r="K160" s="15"/>
      <c r="L160" s="68">
        <f t="shared" si="45"/>
        <v>826361.24</v>
      </c>
    </row>
    <row r="161" spans="1:17" ht="16.5" x14ac:dyDescent="0.25">
      <c r="A161" s="81"/>
      <c r="B161" s="74"/>
      <c r="C161" s="39" t="s">
        <v>104</v>
      </c>
      <c r="D161" s="36">
        <f>D160</f>
        <v>0</v>
      </c>
      <c r="E161" s="36">
        <f t="shared" ref="E161:J161" si="49">E160</f>
        <v>0</v>
      </c>
      <c r="F161" s="36">
        <f t="shared" si="49"/>
        <v>376228.92999999993</v>
      </c>
      <c r="G161" s="36">
        <f t="shared" si="49"/>
        <v>374454.4</v>
      </c>
      <c r="H161" s="36">
        <f t="shared" si="49"/>
        <v>75677.91</v>
      </c>
      <c r="I161" s="36">
        <f t="shared" si="49"/>
        <v>0</v>
      </c>
      <c r="J161" s="36">
        <f t="shared" si="49"/>
        <v>0</v>
      </c>
      <c r="K161" s="15"/>
      <c r="L161" s="68">
        <f t="shared" si="45"/>
        <v>826361.24</v>
      </c>
    </row>
    <row r="162" spans="1:17" ht="16.5" x14ac:dyDescent="0.25">
      <c r="A162" s="81"/>
      <c r="B162" s="74"/>
      <c r="C162" s="39" t="s">
        <v>105</v>
      </c>
      <c r="D162" s="36">
        <v>0</v>
      </c>
      <c r="E162" s="36">
        <v>0</v>
      </c>
      <c r="F162" s="36">
        <v>0</v>
      </c>
      <c r="G162" s="36">
        <v>0</v>
      </c>
      <c r="H162" s="36">
        <v>0</v>
      </c>
      <c r="I162" s="36">
        <v>0</v>
      </c>
      <c r="J162" s="36">
        <v>0</v>
      </c>
      <c r="K162" s="15"/>
      <c r="L162" s="68">
        <f t="shared" si="45"/>
        <v>0</v>
      </c>
    </row>
    <row r="163" spans="1:17" ht="16.5" x14ac:dyDescent="0.25">
      <c r="A163" s="81"/>
      <c r="B163" s="74"/>
      <c r="C163" s="51" t="s">
        <v>5</v>
      </c>
      <c r="D163" s="36">
        <v>0</v>
      </c>
      <c r="E163" s="36">
        <v>0</v>
      </c>
      <c r="F163" s="36">
        <f>F164+F166</f>
        <v>132066.48000000001</v>
      </c>
      <c r="G163" s="36">
        <f>G164+G166</f>
        <v>123183.79</v>
      </c>
      <c r="H163" s="36">
        <f>H164</f>
        <v>13108.05</v>
      </c>
      <c r="I163" s="36">
        <v>0</v>
      </c>
      <c r="J163" s="36">
        <v>0</v>
      </c>
      <c r="K163" s="15"/>
      <c r="L163" s="68">
        <f t="shared" si="45"/>
        <v>268358.32</v>
      </c>
    </row>
    <row r="164" spans="1:17" ht="49.5" x14ac:dyDescent="0.25">
      <c r="A164" s="81"/>
      <c r="B164" s="74"/>
      <c r="C164" s="39" t="s">
        <v>86</v>
      </c>
      <c r="D164" s="36">
        <v>0</v>
      </c>
      <c r="E164" s="36">
        <v>0</v>
      </c>
      <c r="F164" s="36">
        <f>F165</f>
        <v>96145.61</v>
      </c>
      <c r="G164" s="36">
        <f>G165</f>
        <v>104686.79</v>
      </c>
      <c r="H164" s="36">
        <f>H165</f>
        <v>13108.05</v>
      </c>
      <c r="I164" s="36">
        <v>0</v>
      </c>
      <c r="J164" s="36">
        <v>0</v>
      </c>
      <c r="K164" s="25"/>
      <c r="L164" s="68">
        <f t="shared" si="45"/>
        <v>213940.44999999998</v>
      </c>
    </row>
    <row r="165" spans="1:17" ht="66" x14ac:dyDescent="0.25">
      <c r="A165" s="81"/>
      <c r="B165" s="74"/>
      <c r="C165" s="39" t="s">
        <v>87</v>
      </c>
      <c r="D165" s="36">
        <v>0</v>
      </c>
      <c r="E165" s="36">
        <v>0</v>
      </c>
      <c r="F165" s="36">
        <f>F187</f>
        <v>96145.61</v>
      </c>
      <c r="G165" s="36">
        <f>G187</f>
        <v>104686.79</v>
      </c>
      <c r="H165" s="36">
        <f>H186</f>
        <v>13108.05</v>
      </c>
      <c r="I165" s="36">
        <v>0</v>
      </c>
      <c r="J165" s="36">
        <v>0</v>
      </c>
      <c r="K165" s="15"/>
      <c r="L165" s="68">
        <f t="shared" si="45"/>
        <v>213940.44999999998</v>
      </c>
      <c r="M165" s="4"/>
      <c r="N165" s="4"/>
      <c r="Q165" s="3">
        <f>G163+G167+G171</f>
        <v>374454.4</v>
      </c>
    </row>
    <row r="166" spans="1:17" ht="82.5" x14ac:dyDescent="0.25">
      <c r="A166" s="81"/>
      <c r="B166" s="74"/>
      <c r="C166" s="52" t="s">
        <v>88</v>
      </c>
      <c r="D166" s="36">
        <v>0</v>
      </c>
      <c r="E166" s="36">
        <v>0</v>
      </c>
      <c r="F166" s="36">
        <f>F188</f>
        <v>35920.870000000003</v>
      </c>
      <c r="G166" s="36">
        <f>G188</f>
        <v>18497</v>
      </c>
      <c r="H166" s="36">
        <v>0</v>
      </c>
      <c r="I166" s="36">
        <v>0</v>
      </c>
      <c r="J166" s="36">
        <v>0</v>
      </c>
      <c r="K166" s="15"/>
      <c r="L166" s="68">
        <f t="shared" si="45"/>
        <v>54417.87</v>
      </c>
      <c r="M166" s="4"/>
      <c r="N166" s="4"/>
      <c r="P166" s="3">
        <f>G165+G169+G175</f>
        <v>351362.52999999997</v>
      </c>
    </row>
    <row r="167" spans="1:17" ht="33" x14ac:dyDescent="0.25">
      <c r="A167" s="81"/>
      <c r="B167" s="74"/>
      <c r="C167" s="51" t="s">
        <v>20</v>
      </c>
      <c r="D167" s="36">
        <v>0</v>
      </c>
      <c r="E167" s="36">
        <v>0</v>
      </c>
      <c r="F167" s="36">
        <f>F168+F170</f>
        <v>241434.59999999998</v>
      </c>
      <c r="G167" s="36">
        <f>G168+G170</f>
        <v>241353.84</v>
      </c>
      <c r="H167" s="36">
        <f>H168+H170</f>
        <v>55256.84</v>
      </c>
      <c r="I167" s="36">
        <v>0</v>
      </c>
      <c r="J167" s="36">
        <v>0</v>
      </c>
      <c r="K167" s="15"/>
      <c r="L167" s="68">
        <f t="shared" si="45"/>
        <v>538045.27999999991</v>
      </c>
    </row>
    <row r="168" spans="1:17" ht="49.5" x14ac:dyDescent="0.25">
      <c r="A168" s="81"/>
      <c r="B168" s="74"/>
      <c r="C168" s="39" t="s">
        <v>86</v>
      </c>
      <c r="D168" s="36">
        <v>0</v>
      </c>
      <c r="E168" s="36">
        <v>0</v>
      </c>
      <c r="F168" s="36">
        <f>F169</f>
        <v>236744.16999999998</v>
      </c>
      <c r="G168" s="36">
        <f>G169</f>
        <v>236821.82</v>
      </c>
      <c r="H168" s="36">
        <f>H169+H241</f>
        <v>55256.84</v>
      </c>
      <c r="I168" s="36">
        <v>0</v>
      </c>
      <c r="J168" s="36">
        <v>0</v>
      </c>
      <c r="K168" s="25"/>
      <c r="L168" s="68">
        <f t="shared" si="45"/>
        <v>528822.82999999996</v>
      </c>
      <c r="P168" s="3">
        <f>G163+G167+G171</f>
        <v>374454.4</v>
      </c>
    </row>
    <row r="169" spans="1:17" ht="66" x14ac:dyDescent="0.25">
      <c r="A169" s="81"/>
      <c r="B169" s="74"/>
      <c r="C169" s="39" t="s">
        <v>87</v>
      </c>
      <c r="D169" s="36">
        <v>0</v>
      </c>
      <c r="E169" s="36">
        <v>0</v>
      </c>
      <c r="F169" s="36">
        <f>F208+F241+F260+F277</f>
        <v>236744.16999999998</v>
      </c>
      <c r="G169" s="36">
        <f>G208+G241+G260+G277</f>
        <v>236821.82</v>
      </c>
      <c r="H169" s="36">
        <f>H208+H277</f>
        <v>54953.07</v>
      </c>
      <c r="I169" s="36">
        <v>0</v>
      </c>
      <c r="J169" s="36">
        <v>0</v>
      </c>
      <c r="K169" s="15"/>
      <c r="L169" s="68">
        <f t="shared" si="45"/>
        <v>528519.05999999994</v>
      </c>
    </row>
    <row r="170" spans="1:17" ht="82.5" x14ac:dyDescent="0.25">
      <c r="A170" s="81"/>
      <c r="B170" s="74"/>
      <c r="C170" s="52" t="s">
        <v>88</v>
      </c>
      <c r="D170" s="36">
        <v>0</v>
      </c>
      <c r="E170" s="36">
        <v>0</v>
      </c>
      <c r="F170" s="36">
        <f>F209++F242</f>
        <v>4690.43</v>
      </c>
      <c r="G170" s="36">
        <f>G209++G242</f>
        <v>4532.0199999999995</v>
      </c>
      <c r="H170" s="36">
        <v>0</v>
      </c>
      <c r="I170" s="36">
        <v>0</v>
      </c>
      <c r="J170" s="36">
        <v>0</v>
      </c>
      <c r="K170" s="15"/>
      <c r="L170" s="68">
        <f t="shared" si="45"/>
        <v>9222.4500000000007</v>
      </c>
    </row>
    <row r="171" spans="1:17" ht="16.5" x14ac:dyDescent="0.25">
      <c r="A171" s="81"/>
      <c r="B171" s="74"/>
      <c r="C171" s="39" t="s">
        <v>21</v>
      </c>
      <c r="D171" s="36">
        <v>0</v>
      </c>
      <c r="E171" s="36">
        <v>0</v>
      </c>
      <c r="F171" s="36">
        <f>F174+F176</f>
        <v>2727.85</v>
      </c>
      <c r="G171" s="36">
        <f>G174+G176</f>
        <v>9916.7700000000023</v>
      </c>
      <c r="H171" s="36">
        <f>H174+H176</f>
        <v>7313.0199999999995</v>
      </c>
      <c r="I171" s="36">
        <v>0</v>
      </c>
      <c r="J171" s="36">
        <v>0</v>
      </c>
      <c r="K171" s="15"/>
      <c r="L171" s="68">
        <f t="shared" si="45"/>
        <v>19957.640000000003</v>
      </c>
    </row>
    <row r="172" spans="1:17" ht="16.5" x14ac:dyDescent="0.25">
      <c r="A172" s="81"/>
      <c r="B172" s="74"/>
      <c r="C172" s="39" t="s">
        <v>104</v>
      </c>
      <c r="D172" s="36">
        <f>D170</f>
        <v>0</v>
      </c>
      <c r="E172" s="36">
        <f t="shared" ref="E172:J173" si="50">E170</f>
        <v>0</v>
      </c>
      <c r="F172" s="36">
        <f>F171</f>
        <v>2727.85</v>
      </c>
      <c r="G172" s="36">
        <f>G171</f>
        <v>9916.7700000000023</v>
      </c>
      <c r="H172" s="36">
        <f t="shared" si="50"/>
        <v>0</v>
      </c>
      <c r="I172" s="36">
        <f t="shared" si="50"/>
        <v>0</v>
      </c>
      <c r="J172" s="36">
        <f t="shared" si="50"/>
        <v>0</v>
      </c>
      <c r="K172" s="15"/>
      <c r="L172" s="68">
        <f t="shared" si="45"/>
        <v>12644.620000000003</v>
      </c>
    </row>
    <row r="173" spans="1:17" ht="16.5" x14ac:dyDescent="0.25">
      <c r="A173" s="81"/>
      <c r="B173" s="74"/>
      <c r="C173" s="39" t="s">
        <v>104</v>
      </c>
      <c r="D173" s="36">
        <f>D171</f>
        <v>0</v>
      </c>
      <c r="E173" s="36">
        <f t="shared" si="50"/>
        <v>0</v>
      </c>
      <c r="F173" s="36">
        <v>0</v>
      </c>
      <c r="G173" s="36">
        <v>0</v>
      </c>
      <c r="H173" s="36">
        <f t="shared" si="50"/>
        <v>7313.0199999999995</v>
      </c>
      <c r="I173" s="36">
        <f t="shared" si="50"/>
        <v>0</v>
      </c>
      <c r="J173" s="36">
        <f t="shared" si="50"/>
        <v>0</v>
      </c>
      <c r="K173" s="15"/>
      <c r="L173" s="68">
        <f t="shared" si="45"/>
        <v>7313.0199999999995</v>
      </c>
    </row>
    <row r="174" spans="1:17" ht="49.5" x14ac:dyDescent="0.25">
      <c r="A174" s="81"/>
      <c r="B174" s="74"/>
      <c r="C174" s="39" t="s">
        <v>86</v>
      </c>
      <c r="D174" s="36">
        <v>0</v>
      </c>
      <c r="E174" s="36">
        <v>0</v>
      </c>
      <c r="F174" s="36">
        <f>F175</f>
        <v>2647.4</v>
      </c>
      <c r="G174" s="36">
        <f>G175</f>
        <v>9853.9200000000019</v>
      </c>
      <c r="H174" s="36">
        <f>H175+H280</f>
        <v>7257.8399999999992</v>
      </c>
      <c r="I174" s="36">
        <v>0</v>
      </c>
      <c r="J174" s="36">
        <v>0</v>
      </c>
      <c r="K174" s="15"/>
      <c r="L174" s="68">
        <f t="shared" si="45"/>
        <v>19759.16</v>
      </c>
    </row>
    <row r="175" spans="1:17" ht="66" x14ac:dyDescent="0.25">
      <c r="A175" s="81"/>
      <c r="B175" s="74"/>
      <c r="C175" s="39" t="s">
        <v>87</v>
      </c>
      <c r="D175" s="36">
        <v>0</v>
      </c>
      <c r="E175" s="36">
        <v>0</v>
      </c>
      <c r="F175" s="36">
        <f>F226+F247+F282+F265</f>
        <v>2647.4</v>
      </c>
      <c r="G175" s="36">
        <f>G226+G247+G282+G265</f>
        <v>9853.9200000000019</v>
      </c>
      <c r="H175" s="36">
        <f>H226+H265</f>
        <v>6927.4299999999994</v>
      </c>
      <c r="I175" s="36">
        <v>0</v>
      </c>
      <c r="J175" s="36">
        <v>0</v>
      </c>
      <c r="K175" s="15"/>
      <c r="L175" s="68">
        <f t="shared" si="45"/>
        <v>19428.75</v>
      </c>
    </row>
    <row r="176" spans="1:17" ht="82.5" x14ac:dyDescent="0.25">
      <c r="A176" s="81"/>
      <c r="B176" s="74"/>
      <c r="C176" s="52" t="s">
        <v>88</v>
      </c>
      <c r="D176" s="36">
        <v>0</v>
      </c>
      <c r="E176" s="36">
        <v>0</v>
      </c>
      <c r="F176" s="36">
        <f>F248+F227+N166</f>
        <v>80.449999999999989</v>
      </c>
      <c r="G176" s="36">
        <f>G248+G227+O166</f>
        <v>62.849999999999994</v>
      </c>
      <c r="H176" s="36">
        <f>H227+H248</f>
        <v>55.18</v>
      </c>
      <c r="I176" s="36">
        <v>0</v>
      </c>
      <c r="J176" s="36">
        <v>0</v>
      </c>
      <c r="K176" s="15"/>
      <c r="L176" s="68">
        <f t="shared" si="45"/>
        <v>198.48</v>
      </c>
    </row>
    <row r="177" spans="1:12" ht="16.5" x14ac:dyDescent="0.25">
      <c r="A177" s="81"/>
      <c r="B177" s="74"/>
      <c r="C177" s="39" t="s">
        <v>17</v>
      </c>
      <c r="D177" s="36">
        <v>0</v>
      </c>
      <c r="E177" s="36">
        <v>0</v>
      </c>
      <c r="F177" s="36">
        <v>0</v>
      </c>
      <c r="G177" s="36">
        <v>0</v>
      </c>
      <c r="H177" s="36">
        <v>0</v>
      </c>
      <c r="I177" s="36">
        <v>0</v>
      </c>
      <c r="J177" s="36">
        <v>0</v>
      </c>
      <c r="K177" s="15"/>
      <c r="L177" s="68">
        <f t="shared" si="45"/>
        <v>0</v>
      </c>
    </row>
    <row r="178" spans="1:12" ht="33" x14ac:dyDescent="0.25">
      <c r="A178" s="81"/>
      <c r="B178" s="74"/>
      <c r="C178" s="39" t="s">
        <v>16</v>
      </c>
      <c r="D178" s="36">
        <v>0</v>
      </c>
      <c r="E178" s="36">
        <v>0</v>
      </c>
      <c r="F178" s="36">
        <v>0</v>
      </c>
      <c r="G178" s="36">
        <v>0</v>
      </c>
      <c r="H178" s="36">
        <v>0</v>
      </c>
      <c r="I178" s="36">
        <v>0</v>
      </c>
      <c r="J178" s="36">
        <v>0</v>
      </c>
      <c r="K178" s="15"/>
      <c r="L178" s="68">
        <f t="shared" si="45"/>
        <v>0</v>
      </c>
    </row>
    <row r="179" spans="1:12" ht="16.5" x14ac:dyDescent="0.25">
      <c r="A179" s="81"/>
      <c r="B179" s="74"/>
      <c r="C179" s="39" t="s">
        <v>12</v>
      </c>
      <c r="D179" s="36">
        <v>0</v>
      </c>
      <c r="E179" s="36">
        <v>0</v>
      </c>
      <c r="F179" s="36">
        <v>0</v>
      </c>
      <c r="G179" s="36">
        <v>0</v>
      </c>
      <c r="H179" s="36">
        <v>0</v>
      </c>
      <c r="I179" s="36">
        <v>0</v>
      </c>
      <c r="J179" s="36">
        <v>0</v>
      </c>
      <c r="K179" s="15"/>
      <c r="L179" s="68">
        <f t="shared" si="45"/>
        <v>0</v>
      </c>
    </row>
    <row r="180" spans="1:12" ht="33" x14ac:dyDescent="0.25">
      <c r="A180" s="81"/>
      <c r="B180" s="74"/>
      <c r="C180" s="39" t="s">
        <v>13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15"/>
      <c r="L180" s="68">
        <f t="shared" si="45"/>
        <v>0</v>
      </c>
    </row>
    <row r="181" spans="1:12" ht="33" x14ac:dyDescent="0.25">
      <c r="A181" s="81"/>
      <c r="B181" s="75"/>
      <c r="C181" s="39" t="s">
        <v>14</v>
      </c>
      <c r="D181" s="36">
        <v>0</v>
      </c>
      <c r="E181" s="36">
        <v>0</v>
      </c>
      <c r="F181" s="36">
        <v>0</v>
      </c>
      <c r="G181" s="36">
        <v>0</v>
      </c>
      <c r="H181" s="36">
        <v>0</v>
      </c>
      <c r="I181" s="36">
        <v>0</v>
      </c>
      <c r="J181" s="36">
        <v>0</v>
      </c>
      <c r="K181" s="15"/>
      <c r="L181" s="68">
        <f t="shared" si="45"/>
        <v>0</v>
      </c>
    </row>
    <row r="182" spans="1:12" ht="16.5" x14ac:dyDescent="0.25">
      <c r="A182" s="81" t="s">
        <v>123</v>
      </c>
      <c r="B182" s="85" t="s">
        <v>122</v>
      </c>
      <c r="C182" s="50" t="s">
        <v>106</v>
      </c>
      <c r="D182" s="36">
        <v>0</v>
      </c>
      <c r="E182" s="36">
        <v>0</v>
      </c>
      <c r="F182" s="36">
        <f>F185</f>
        <v>132066.48000000001</v>
      </c>
      <c r="G182" s="36">
        <f>G185</f>
        <v>123183.79</v>
      </c>
      <c r="H182" s="36">
        <f>H186+H188</f>
        <v>23244.58</v>
      </c>
      <c r="I182" s="36">
        <v>0</v>
      </c>
      <c r="J182" s="36">
        <v>0</v>
      </c>
      <c r="K182" s="15"/>
      <c r="L182" s="68">
        <f t="shared" si="45"/>
        <v>278494.85000000003</v>
      </c>
    </row>
    <row r="183" spans="1:12" ht="16.5" x14ac:dyDescent="0.25">
      <c r="A183" s="81"/>
      <c r="B183" s="86"/>
      <c r="C183" s="39" t="s">
        <v>104</v>
      </c>
      <c r="D183" s="36">
        <f>D182</f>
        <v>0</v>
      </c>
      <c r="E183" s="36">
        <f t="shared" ref="E183:J183" si="51">E182</f>
        <v>0</v>
      </c>
      <c r="F183" s="36">
        <f t="shared" si="51"/>
        <v>132066.48000000001</v>
      </c>
      <c r="G183" s="36">
        <f t="shared" si="51"/>
        <v>123183.79</v>
      </c>
      <c r="H183" s="36">
        <v>0</v>
      </c>
      <c r="I183" s="36">
        <f t="shared" si="51"/>
        <v>0</v>
      </c>
      <c r="J183" s="36">
        <f t="shared" si="51"/>
        <v>0</v>
      </c>
      <c r="K183" s="15"/>
      <c r="L183" s="68">
        <f t="shared" si="45"/>
        <v>255250.27000000002</v>
      </c>
    </row>
    <row r="184" spans="1:12" ht="16.5" x14ac:dyDescent="0.25">
      <c r="A184" s="81"/>
      <c r="B184" s="86"/>
      <c r="C184" s="39" t="s">
        <v>105</v>
      </c>
      <c r="D184" s="36">
        <v>0</v>
      </c>
      <c r="E184" s="36">
        <v>0</v>
      </c>
      <c r="F184" s="36">
        <v>0</v>
      </c>
      <c r="G184" s="36">
        <v>0</v>
      </c>
      <c r="H184" s="36">
        <f>H182</f>
        <v>23244.58</v>
      </c>
      <c r="I184" s="36">
        <v>0</v>
      </c>
      <c r="J184" s="36">
        <v>0</v>
      </c>
      <c r="K184" s="15"/>
      <c r="L184" s="68">
        <f t="shared" si="45"/>
        <v>23244.58</v>
      </c>
    </row>
    <row r="185" spans="1:12" ht="16.5" x14ac:dyDescent="0.25">
      <c r="A185" s="81"/>
      <c r="B185" s="86"/>
      <c r="C185" s="39" t="s">
        <v>5</v>
      </c>
      <c r="D185" s="36">
        <v>0</v>
      </c>
      <c r="E185" s="36">
        <v>0</v>
      </c>
      <c r="F185" s="36">
        <f>F186+F188</f>
        <v>132066.48000000001</v>
      </c>
      <c r="G185" s="36">
        <f>G186+G188</f>
        <v>123183.79</v>
      </c>
      <c r="H185" s="36">
        <v>0</v>
      </c>
      <c r="I185" s="36">
        <v>0</v>
      </c>
      <c r="J185" s="36">
        <v>0</v>
      </c>
      <c r="K185" s="15"/>
      <c r="L185" s="68">
        <f t="shared" si="45"/>
        <v>255250.27000000002</v>
      </c>
    </row>
    <row r="186" spans="1:12" ht="49.5" x14ac:dyDescent="0.25">
      <c r="A186" s="81"/>
      <c r="B186" s="86"/>
      <c r="C186" s="39" t="s">
        <v>86</v>
      </c>
      <c r="D186" s="36">
        <v>0</v>
      </c>
      <c r="E186" s="36">
        <v>0</v>
      </c>
      <c r="F186" s="36">
        <f>F187</f>
        <v>96145.61</v>
      </c>
      <c r="G186" s="36">
        <f>G187</f>
        <v>104686.79</v>
      </c>
      <c r="H186" s="36">
        <f>H187</f>
        <v>13108.05</v>
      </c>
      <c r="I186" s="36">
        <v>0</v>
      </c>
      <c r="J186" s="36">
        <v>0</v>
      </c>
      <c r="K186" s="15"/>
      <c r="L186" s="68">
        <f t="shared" si="45"/>
        <v>213940.44999999998</v>
      </c>
    </row>
    <row r="187" spans="1:12" ht="66" x14ac:dyDescent="0.25">
      <c r="A187" s="81"/>
      <c r="B187" s="86"/>
      <c r="C187" s="39" t="s">
        <v>87</v>
      </c>
      <c r="D187" s="36">
        <v>0</v>
      </c>
      <c r="E187" s="36">
        <v>0</v>
      </c>
      <c r="F187" s="36">
        <v>96145.61</v>
      </c>
      <c r="G187" s="36">
        <v>104686.79</v>
      </c>
      <c r="H187" s="36">
        <v>13108.05</v>
      </c>
      <c r="I187" s="36">
        <v>0</v>
      </c>
      <c r="J187" s="36">
        <v>0</v>
      </c>
      <c r="K187" s="15"/>
      <c r="L187" s="68">
        <f t="shared" si="45"/>
        <v>213940.44999999998</v>
      </c>
    </row>
    <row r="188" spans="1:12" ht="82.5" x14ac:dyDescent="0.25">
      <c r="A188" s="81"/>
      <c r="B188" s="86"/>
      <c r="C188" s="52" t="s">
        <v>88</v>
      </c>
      <c r="D188" s="36">
        <v>0</v>
      </c>
      <c r="E188" s="36">
        <v>0</v>
      </c>
      <c r="F188" s="36">
        <v>35920.870000000003</v>
      </c>
      <c r="G188" s="36">
        <v>18497</v>
      </c>
      <c r="H188" s="36">
        <v>10136.530000000001</v>
      </c>
      <c r="I188" s="36">
        <v>0</v>
      </c>
      <c r="J188" s="36">
        <v>0</v>
      </c>
      <c r="K188" s="15"/>
      <c r="L188" s="68">
        <f t="shared" si="45"/>
        <v>64554.400000000001</v>
      </c>
    </row>
    <row r="189" spans="1:12" ht="48.75" customHeight="1" x14ac:dyDescent="0.25">
      <c r="A189" s="81"/>
      <c r="B189" s="86"/>
      <c r="C189" s="51" t="s">
        <v>7</v>
      </c>
      <c r="D189" s="36">
        <v>0</v>
      </c>
      <c r="E189" s="36">
        <v>0</v>
      </c>
      <c r="F189" s="36">
        <v>0</v>
      </c>
      <c r="G189" s="36">
        <v>0</v>
      </c>
      <c r="H189" s="36">
        <v>0</v>
      </c>
      <c r="I189" s="36">
        <v>0</v>
      </c>
      <c r="J189" s="36">
        <v>0</v>
      </c>
      <c r="K189" s="15"/>
      <c r="L189" s="68">
        <f t="shared" si="45"/>
        <v>0</v>
      </c>
    </row>
    <row r="190" spans="1:12" ht="18.75" hidden="1" customHeight="1" x14ac:dyDescent="0.25">
      <c r="A190" s="81"/>
      <c r="B190" s="86"/>
      <c r="C190" s="51" t="s">
        <v>19</v>
      </c>
      <c r="D190" s="43">
        <v>0</v>
      </c>
      <c r="E190" s="43">
        <v>0</v>
      </c>
      <c r="F190" s="43">
        <v>0</v>
      </c>
      <c r="G190" s="43">
        <v>0</v>
      </c>
      <c r="H190" s="43">
        <v>0</v>
      </c>
      <c r="I190" s="98">
        <v>0</v>
      </c>
      <c r="J190" s="98">
        <v>0</v>
      </c>
      <c r="K190" s="69"/>
      <c r="L190" s="68">
        <f t="shared" si="45"/>
        <v>0</v>
      </c>
    </row>
    <row r="191" spans="1:12" ht="49.5" x14ac:dyDescent="0.25">
      <c r="A191" s="81"/>
      <c r="B191" s="86"/>
      <c r="C191" s="39" t="s">
        <v>86</v>
      </c>
      <c r="D191" s="46"/>
      <c r="E191" s="46"/>
      <c r="F191" s="46"/>
      <c r="G191" s="46"/>
      <c r="H191" s="46"/>
      <c r="I191" s="99"/>
      <c r="J191" s="99"/>
      <c r="K191" s="69"/>
      <c r="L191" s="68">
        <f t="shared" si="45"/>
        <v>0</v>
      </c>
    </row>
    <row r="192" spans="1:12" ht="16.5" x14ac:dyDescent="0.25">
      <c r="A192" s="81"/>
      <c r="B192" s="86"/>
      <c r="C192" s="39" t="s">
        <v>69</v>
      </c>
      <c r="D192" s="36">
        <v>0</v>
      </c>
      <c r="E192" s="36">
        <v>0</v>
      </c>
      <c r="F192" s="36">
        <v>0</v>
      </c>
      <c r="G192" s="36">
        <v>0</v>
      </c>
      <c r="H192" s="36">
        <v>0</v>
      </c>
      <c r="I192" s="36">
        <v>0</v>
      </c>
      <c r="J192" s="36">
        <v>0</v>
      </c>
      <c r="K192" s="15"/>
      <c r="L192" s="68">
        <f t="shared" si="45"/>
        <v>0</v>
      </c>
    </row>
    <row r="193" spans="1:12" ht="33" x14ac:dyDescent="0.25">
      <c r="A193" s="81"/>
      <c r="B193" s="86"/>
      <c r="C193" s="51" t="s">
        <v>9</v>
      </c>
      <c r="D193" s="36">
        <v>0</v>
      </c>
      <c r="E193" s="36">
        <v>0</v>
      </c>
      <c r="F193" s="36">
        <v>0</v>
      </c>
      <c r="G193" s="36">
        <v>0</v>
      </c>
      <c r="H193" s="36">
        <v>0</v>
      </c>
      <c r="I193" s="36">
        <v>0</v>
      </c>
      <c r="J193" s="36">
        <v>0</v>
      </c>
      <c r="K193" s="15"/>
      <c r="L193" s="68">
        <f t="shared" si="45"/>
        <v>0</v>
      </c>
    </row>
    <row r="194" spans="1:12" ht="49.5" x14ac:dyDescent="0.25">
      <c r="A194" s="81"/>
      <c r="B194" s="86"/>
      <c r="C194" s="39" t="s">
        <v>86</v>
      </c>
      <c r="D194" s="36">
        <v>0</v>
      </c>
      <c r="E194" s="36">
        <v>0</v>
      </c>
      <c r="F194" s="43">
        <v>0</v>
      </c>
      <c r="G194" s="36">
        <v>0</v>
      </c>
      <c r="H194" s="43">
        <v>0</v>
      </c>
      <c r="I194" s="36">
        <v>0</v>
      </c>
      <c r="J194" s="36">
        <v>0</v>
      </c>
      <c r="K194" s="25"/>
      <c r="L194" s="68">
        <f t="shared" si="45"/>
        <v>0</v>
      </c>
    </row>
    <row r="195" spans="1:12" ht="16.5" x14ac:dyDescent="0.25">
      <c r="A195" s="81"/>
      <c r="B195" s="86"/>
      <c r="C195" s="39" t="s">
        <v>17</v>
      </c>
      <c r="D195" s="36">
        <v>0</v>
      </c>
      <c r="E195" s="36">
        <v>0</v>
      </c>
      <c r="F195" s="36">
        <v>0</v>
      </c>
      <c r="G195" s="36">
        <v>0</v>
      </c>
      <c r="H195" s="36">
        <v>0</v>
      </c>
      <c r="I195" s="36">
        <v>0</v>
      </c>
      <c r="J195" s="36">
        <v>0</v>
      </c>
      <c r="K195" s="15"/>
      <c r="L195" s="68">
        <f t="shared" si="45"/>
        <v>0</v>
      </c>
    </row>
    <row r="196" spans="1:12" ht="33" x14ac:dyDescent="0.25">
      <c r="A196" s="81"/>
      <c r="B196" s="86"/>
      <c r="C196" s="39" t="s">
        <v>16</v>
      </c>
      <c r="D196" s="36">
        <v>0</v>
      </c>
      <c r="E196" s="36">
        <v>0</v>
      </c>
      <c r="F196" s="36">
        <v>0</v>
      </c>
      <c r="G196" s="36">
        <v>0</v>
      </c>
      <c r="H196" s="36">
        <v>0</v>
      </c>
      <c r="I196" s="36">
        <v>0</v>
      </c>
      <c r="J196" s="36">
        <v>0</v>
      </c>
      <c r="K196" s="15"/>
      <c r="L196" s="68">
        <f t="shared" si="45"/>
        <v>0</v>
      </c>
    </row>
    <row r="197" spans="1:12" ht="16.5" x14ac:dyDescent="0.25">
      <c r="A197" s="81"/>
      <c r="B197" s="86"/>
      <c r="C197" s="39" t="s">
        <v>12</v>
      </c>
      <c r="D197" s="36">
        <v>0</v>
      </c>
      <c r="E197" s="36">
        <v>0</v>
      </c>
      <c r="F197" s="36">
        <v>0</v>
      </c>
      <c r="G197" s="36">
        <v>0</v>
      </c>
      <c r="H197" s="36">
        <v>0</v>
      </c>
      <c r="I197" s="36">
        <v>0</v>
      </c>
      <c r="J197" s="36">
        <v>0</v>
      </c>
      <c r="K197" s="15"/>
      <c r="L197" s="68">
        <f t="shared" si="45"/>
        <v>0</v>
      </c>
    </row>
    <row r="198" spans="1:12" ht="33" x14ac:dyDescent="0.25">
      <c r="A198" s="81"/>
      <c r="B198" s="86"/>
      <c r="C198" s="39" t="s">
        <v>13</v>
      </c>
      <c r="D198" s="36">
        <v>0</v>
      </c>
      <c r="E198" s="36">
        <v>0</v>
      </c>
      <c r="F198" s="36">
        <v>0</v>
      </c>
      <c r="G198" s="36">
        <v>0</v>
      </c>
      <c r="H198" s="36">
        <v>0</v>
      </c>
      <c r="I198" s="36">
        <v>0</v>
      </c>
      <c r="J198" s="36">
        <v>0</v>
      </c>
      <c r="K198" s="15"/>
      <c r="L198" s="68">
        <f t="shared" si="45"/>
        <v>0</v>
      </c>
    </row>
    <row r="199" spans="1:12" ht="33" x14ac:dyDescent="0.25">
      <c r="A199" s="81"/>
      <c r="B199" s="87"/>
      <c r="C199" s="39" t="s">
        <v>14</v>
      </c>
      <c r="D199" s="36">
        <v>0</v>
      </c>
      <c r="E199" s="36">
        <v>0</v>
      </c>
      <c r="F199" s="36">
        <v>0</v>
      </c>
      <c r="G199" s="36">
        <v>0</v>
      </c>
      <c r="H199" s="36">
        <v>0</v>
      </c>
      <c r="I199" s="36">
        <v>0</v>
      </c>
      <c r="J199" s="36">
        <v>0</v>
      </c>
      <c r="K199" s="15"/>
      <c r="L199" s="68">
        <f t="shared" si="45"/>
        <v>0</v>
      </c>
    </row>
    <row r="200" spans="1:12" ht="16.5" x14ac:dyDescent="0.25">
      <c r="A200" s="73" t="s">
        <v>124</v>
      </c>
      <c r="B200" s="73" t="s">
        <v>125</v>
      </c>
      <c r="C200" s="50" t="s">
        <v>106</v>
      </c>
      <c r="D200" s="36">
        <v>0</v>
      </c>
      <c r="E200" s="36">
        <v>0</v>
      </c>
      <c r="F200" s="36">
        <f>F206+F210</f>
        <v>1034.53</v>
      </c>
      <c r="G200" s="36">
        <f>G206+G210</f>
        <v>953.77</v>
      </c>
      <c r="H200" s="36">
        <f>H206</f>
        <v>108.53</v>
      </c>
      <c r="I200" s="36">
        <v>0</v>
      </c>
      <c r="J200" s="36">
        <v>0</v>
      </c>
      <c r="K200" s="15"/>
      <c r="L200" s="68">
        <f t="shared" si="45"/>
        <v>2096.83</v>
      </c>
    </row>
    <row r="201" spans="1:12" ht="16.5" x14ac:dyDescent="0.25">
      <c r="A201" s="74"/>
      <c r="B201" s="74"/>
      <c r="C201" s="39" t="s">
        <v>104</v>
      </c>
      <c r="D201" s="36">
        <f>D200</f>
        <v>0</v>
      </c>
      <c r="E201" s="36">
        <f t="shared" ref="E201:J201" si="52">E200</f>
        <v>0</v>
      </c>
      <c r="F201" s="36">
        <f t="shared" si="52"/>
        <v>1034.53</v>
      </c>
      <c r="G201" s="36">
        <f t="shared" si="52"/>
        <v>953.77</v>
      </c>
      <c r="H201" s="36">
        <v>0</v>
      </c>
      <c r="I201" s="36">
        <f t="shared" si="52"/>
        <v>0</v>
      </c>
      <c r="J201" s="36">
        <f t="shared" si="52"/>
        <v>0</v>
      </c>
      <c r="K201" s="15"/>
      <c r="L201" s="68">
        <f t="shared" si="45"/>
        <v>1988.3</v>
      </c>
    </row>
    <row r="202" spans="1:12" ht="16.5" x14ac:dyDescent="0.25">
      <c r="A202" s="74"/>
      <c r="B202" s="74"/>
      <c r="C202" s="39" t="s">
        <v>105</v>
      </c>
      <c r="D202" s="36">
        <v>0</v>
      </c>
      <c r="E202" s="36">
        <v>0</v>
      </c>
      <c r="F202" s="36">
        <v>0</v>
      </c>
      <c r="G202" s="36">
        <v>0</v>
      </c>
      <c r="H202" s="36">
        <f>H200</f>
        <v>108.53</v>
      </c>
      <c r="I202" s="36">
        <v>0</v>
      </c>
      <c r="J202" s="36">
        <v>0</v>
      </c>
      <c r="K202" s="15"/>
      <c r="L202" s="68">
        <f t="shared" si="45"/>
        <v>108.53</v>
      </c>
    </row>
    <row r="203" spans="1:12" ht="16.5" x14ac:dyDescent="0.25">
      <c r="A203" s="74"/>
      <c r="B203" s="74"/>
      <c r="C203" s="51" t="s">
        <v>5</v>
      </c>
      <c r="D203" s="36">
        <v>0</v>
      </c>
      <c r="E203" s="36">
        <v>0</v>
      </c>
      <c r="F203" s="36">
        <v>0</v>
      </c>
      <c r="G203" s="36">
        <v>0</v>
      </c>
      <c r="H203" s="36">
        <v>0</v>
      </c>
      <c r="I203" s="36">
        <v>0</v>
      </c>
      <c r="J203" s="36">
        <v>0</v>
      </c>
      <c r="K203" s="15"/>
      <c r="L203" s="68">
        <f t="shared" si="45"/>
        <v>0</v>
      </c>
    </row>
    <row r="204" spans="1:12" ht="33" x14ac:dyDescent="0.25">
      <c r="A204" s="74"/>
      <c r="B204" s="74"/>
      <c r="C204" s="51" t="s">
        <v>6</v>
      </c>
      <c r="D204" s="36">
        <v>0</v>
      </c>
      <c r="E204" s="36">
        <v>0</v>
      </c>
      <c r="F204" s="36">
        <v>0</v>
      </c>
      <c r="G204" s="36">
        <v>0</v>
      </c>
      <c r="H204" s="36">
        <v>0</v>
      </c>
      <c r="I204" s="36">
        <v>0</v>
      </c>
      <c r="J204" s="36">
        <v>0</v>
      </c>
      <c r="K204" s="15"/>
      <c r="L204" s="68">
        <f t="shared" si="45"/>
        <v>0</v>
      </c>
    </row>
    <row r="205" spans="1:12" ht="16.5" x14ac:dyDescent="0.25">
      <c r="A205" s="74"/>
      <c r="B205" s="74"/>
      <c r="C205" s="39" t="s">
        <v>73</v>
      </c>
      <c r="D205" s="36">
        <v>0</v>
      </c>
      <c r="E205" s="36">
        <v>0</v>
      </c>
      <c r="F205" s="36">
        <v>0</v>
      </c>
      <c r="G205" s="36">
        <v>0</v>
      </c>
      <c r="H205" s="36">
        <v>0</v>
      </c>
      <c r="I205" s="36">
        <v>0</v>
      </c>
      <c r="J205" s="36">
        <v>0</v>
      </c>
      <c r="K205" s="15"/>
      <c r="L205" s="68">
        <f t="shared" si="45"/>
        <v>0</v>
      </c>
    </row>
    <row r="206" spans="1:12" ht="16.5" x14ac:dyDescent="0.25">
      <c r="A206" s="74"/>
      <c r="B206" s="74"/>
      <c r="C206" s="51" t="s">
        <v>108</v>
      </c>
      <c r="D206" s="36">
        <v>0</v>
      </c>
      <c r="E206" s="36">
        <v>0</v>
      </c>
      <c r="F206" s="36">
        <f>F207+F209</f>
        <v>1034.53</v>
      </c>
      <c r="G206" s="36">
        <f>G207+G209</f>
        <v>953.77</v>
      </c>
      <c r="H206" s="36">
        <f>H207+H209</f>
        <v>108.53</v>
      </c>
      <c r="I206" s="36">
        <v>0</v>
      </c>
      <c r="J206" s="36">
        <v>0</v>
      </c>
      <c r="K206" s="15"/>
      <c r="L206" s="68">
        <f t="shared" si="45"/>
        <v>2096.83</v>
      </c>
    </row>
    <row r="207" spans="1:12" ht="49.5" x14ac:dyDescent="0.25">
      <c r="A207" s="74"/>
      <c r="B207" s="74"/>
      <c r="C207" s="39" t="s">
        <v>86</v>
      </c>
      <c r="D207" s="36">
        <v>0</v>
      </c>
      <c r="E207" s="36">
        <v>0</v>
      </c>
      <c r="F207" s="36">
        <f>F208</f>
        <v>707.97</v>
      </c>
      <c r="G207" s="36">
        <f>G208</f>
        <v>785.62</v>
      </c>
      <c r="H207" s="36">
        <f>H208</f>
        <v>16.38</v>
      </c>
      <c r="I207" s="36">
        <v>0</v>
      </c>
      <c r="J207" s="36">
        <v>0</v>
      </c>
      <c r="K207" s="15"/>
      <c r="L207" s="68">
        <f t="shared" si="45"/>
        <v>1509.9700000000003</v>
      </c>
    </row>
    <row r="208" spans="1:12" ht="66" x14ac:dyDescent="0.25">
      <c r="A208" s="74"/>
      <c r="B208" s="74"/>
      <c r="C208" s="39" t="s">
        <v>87</v>
      </c>
      <c r="D208" s="36">
        <v>0</v>
      </c>
      <c r="E208" s="36">
        <v>0</v>
      </c>
      <c r="F208" s="36">
        <v>707.97</v>
      </c>
      <c r="G208" s="36">
        <v>785.62</v>
      </c>
      <c r="H208" s="36">
        <v>16.38</v>
      </c>
      <c r="I208" s="36">
        <v>0</v>
      </c>
      <c r="J208" s="36">
        <v>0</v>
      </c>
      <c r="K208" s="15"/>
      <c r="L208" s="68">
        <f t="shared" si="45"/>
        <v>1509.9700000000003</v>
      </c>
    </row>
    <row r="209" spans="1:13" ht="82.5" x14ac:dyDescent="0.25">
      <c r="A209" s="74"/>
      <c r="B209" s="74"/>
      <c r="C209" s="52" t="s">
        <v>88</v>
      </c>
      <c r="D209" s="36">
        <v>0</v>
      </c>
      <c r="E209" s="36">
        <v>0</v>
      </c>
      <c r="F209" s="36">
        <v>326.56</v>
      </c>
      <c r="G209" s="36">
        <v>168.15</v>
      </c>
      <c r="H209" s="36">
        <v>92.15</v>
      </c>
      <c r="I209" s="36">
        <v>0</v>
      </c>
      <c r="J209" s="36">
        <v>0</v>
      </c>
      <c r="K209" s="15"/>
      <c r="L209" s="68">
        <f t="shared" si="45"/>
        <v>586.86</v>
      </c>
    </row>
    <row r="210" spans="1:13" ht="33" x14ac:dyDescent="0.25">
      <c r="A210" s="74"/>
      <c r="B210" s="74"/>
      <c r="C210" s="39" t="s">
        <v>9</v>
      </c>
      <c r="D210" s="36">
        <v>0</v>
      </c>
      <c r="E210" s="36">
        <v>0</v>
      </c>
      <c r="F210" s="36">
        <v>0</v>
      </c>
      <c r="G210" s="36">
        <v>0</v>
      </c>
      <c r="H210" s="36">
        <v>0</v>
      </c>
      <c r="I210" s="36">
        <v>0</v>
      </c>
      <c r="J210" s="36">
        <v>0</v>
      </c>
      <c r="K210" s="15"/>
      <c r="L210" s="68">
        <f t="shared" si="45"/>
        <v>0</v>
      </c>
    </row>
    <row r="211" spans="1:13" ht="49.5" x14ac:dyDescent="0.25">
      <c r="A211" s="74"/>
      <c r="B211" s="74"/>
      <c r="C211" s="39" t="s">
        <v>86</v>
      </c>
      <c r="D211" s="36">
        <v>0</v>
      </c>
      <c r="E211" s="36">
        <v>0</v>
      </c>
      <c r="F211" s="36">
        <v>0</v>
      </c>
      <c r="G211" s="36">
        <v>0</v>
      </c>
      <c r="H211" s="36">
        <v>0</v>
      </c>
      <c r="I211" s="36">
        <v>0</v>
      </c>
      <c r="J211" s="36">
        <v>0</v>
      </c>
      <c r="K211" s="15"/>
      <c r="L211" s="68">
        <f t="shared" si="45"/>
        <v>0</v>
      </c>
    </row>
    <row r="212" spans="1:13" ht="16.5" x14ac:dyDescent="0.25">
      <c r="A212" s="74"/>
      <c r="B212" s="74"/>
      <c r="C212" s="39" t="s">
        <v>73</v>
      </c>
      <c r="D212" s="36">
        <v>0</v>
      </c>
      <c r="E212" s="36">
        <v>0</v>
      </c>
      <c r="F212" s="36">
        <v>0</v>
      </c>
      <c r="G212" s="36">
        <v>0</v>
      </c>
      <c r="H212" s="36">
        <v>0</v>
      </c>
      <c r="I212" s="36">
        <v>0</v>
      </c>
      <c r="J212" s="36">
        <v>0</v>
      </c>
      <c r="K212" s="15"/>
      <c r="L212" s="68">
        <f t="shared" si="45"/>
        <v>0</v>
      </c>
    </row>
    <row r="213" spans="1:13" ht="16.5" x14ac:dyDescent="0.25">
      <c r="A213" s="74"/>
      <c r="B213" s="74"/>
      <c r="C213" s="39" t="s">
        <v>17</v>
      </c>
      <c r="D213" s="36">
        <v>0</v>
      </c>
      <c r="E213" s="36">
        <v>0</v>
      </c>
      <c r="F213" s="36">
        <v>0</v>
      </c>
      <c r="G213" s="36">
        <v>0</v>
      </c>
      <c r="H213" s="36">
        <v>0</v>
      </c>
      <c r="I213" s="36">
        <v>0</v>
      </c>
      <c r="J213" s="36">
        <v>0</v>
      </c>
      <c r="K213" s="15"/>
      <c r="L213" s="68">
        <f t="shared" ref="L213:L276" si="53">E213+F213+G213+H213+I213+J213+D213</f>
        <v>0</v>
      </c>
    </row>
    <row r="214" spans="1:13" ht="33" x14ac:dyDescent="0.25">
      <c r="A214" s="74"/>
      <c r="B214" s="74"/>
      <c r="C214" s="39" t="s">
        <v>16</v>
      </c>
      <c r="D214" s="36">
        <v>0</v>
      </c>
      <c r="E214" s="36">
        <v>0</v>
      </c>
      <c r="F214" s="36">
        <v>0</v>
      </c>
      <c r="G214" s="36">
        <v>0</v>
      </c>
      <c r="H214" s="36">
        <v>0</v>
      </c>
      <c r="I214" s="36">
        <v>0</v>
      </c>
      <c r="J214" s="36">
        <v>0</v>
      </c>
      <c r="K214" s="15"/>
      <c r="L214" s="68">
        <f t="shared" si="53"/>
        <v>0</v>
      </c>
    </row>
    <row r="215" spans="1:13" ht="16.5" x14ac:dyDescent="0.25">
      <c r="A215" s="74"/>
      <c r="B215" s="74"/>
      <c r="C215" s="39" t="s">
        <v>12</v>
      </c>
      <c r="D215" s="36">
        <v>0</v>
      </c>
      <c r="E215" s="36">
        <v>0</v>
      </c>
      <c r="F215" s="36">
        <v>0</v>
      </c>
      <c r="G215" s="36">
        <v>0</v>
      </c>
      <c r="H215" s="36">
        <v>0</v>
      </c>
      <c r="I215" s="36">
        <v>0</v>
      </c>
      <c r="J215" s="36">
        <v>0</v>
      </c>
      <c r="K215" s="15"/>
      <c r="L215" s="68">
        <f t="shared" si="53"/>
        <v>0</v>
      </c>
    </row>
    <row r="216" spans="1:13" ht="16.5" x14ac:dyDescent="0.25">
      <c r="A216" s="74"/>
      <c r="B216" s="74"/>
      <c r="C216" s="39" t="s">
        <v>22</v>
      </c>
      <c r="D216" s="36">
        <v>0</v>
      </c>
      <c r="E216" s="36">
        <v>0</v>
      </c>
      <c r="F216" s="36">
        <v>0</v>
      </c>
      <c r="G216" s="36">
        <v>0</v>
      </c>
      <c r="H216" s="36">
        <v>0</v>
      </c>
      <c r="I216" s="36">
        <v>0</v>
      </c>
      <c r="J216" s="36">
        <v>0</v>
      </c>
      <c r="K216" s="15"/>
      <c r="L216" s="68">
        <f t="shared" si="53"/>
        <v>0</v>
      </c>
    </row>
    <row r="217" spans="1:13" ht="33" x14ac:dyDescent="0.25">
      <c r="A217" s="75"/>
      <c r="B217" s="75"/>
      <c r="C217" s="39" t="s">
        <v>14</v>
      </c>
      <c r="D217" s="36">
        <v>0</v>
      </c>
      <c r="E217" s="36">
        <v>0</v>
      </c>
      <c r="F217" s="36">
        <v>0</v>
      </c>
      <c r="G217" s="36">
        <v>0</v>
      </c>
      <c r="H217" s="36">
        <v>0</v>
      </c>
      <c r="I217" s="36">
        <v>0</v>
      </c>
      <c r="J217" s="36">
        <v>0</v>
      </c>
      <c r="K217" s="15"/>
      <c r="L217" s="68">
        <f t="shared" si="53"/>
        <v>0</v>
      </c>
    </row>
    <row r="218" spans="1:13" ht="16.5" x14ac:dyDescent="0.25">
      <c r="A218" s="81" t="s">
        <v>127</v>
      </c>
      <c r="B218" s="73" t="s">
        <v>126</v>
      </c>
      <c r="C218" s="50" t="s">
        <v>106</v>
      </c>
      <c r="D218" s="36">
        <v>0</v>
      </c>
      <c r="E218" s="36">
        <v>0</v>
      </c>
      <c r="F218" s="36">
        <f>F221</f>
        <v>299.57</v>
      </c>
      <c r="G218" s="36">
        <f>G221</f>
        <v>7488.4800000000005</v>
      </c>
      <c r="H218" s="36">
        <f>H221</f>
        <v>6929.13</v>
      </c>
      <c r="I218" s="36">
        <v>0</v>
      </c>
      <c r="J218" s="36">
        <v>0</v>
      </c>
      <c r="K218" s="15"/>
      <c r="L218" s="68">
        <f t="shared" si="53"/>
        <v>14717.18</v>
      </c>
    </row>
    <row r="219" spans="1:13" ht="25.5" customHeight="1" x14ac:dyDescent="0.25">
      <c r="A219" s="81"/>
      <c r="B219" s="74"/>
      <c r="C219" s="39" t="s">
        <v>104</v>
      </c>
      <c r="D219" s="43">
        <v>0</v>
      </c>
      <c r="E219" s="36">
        <v>0</v>
      </c>
      <c r="F219" s="36">
        <f>F218</f>
        <v>299.57</v>
      </c>
      <c r="G219" s="36">
        <f>G218</f>
        <v>7488.4800000000005</v>
      </c>
      <c r="H219" s="36">
        <v>0</v>
      </c>
      <c r="I219" s="36">
        <v>0</v>
      </c>
      <c r="J219" s="36">
        <v>0</v>
      </c>
      <c r="K219" s="22">
        <v>0</v>
      </c>
      <c r="L219" s="68">
        <f t="shared" si="53"/>
        <v>7788.05</v>
      </c>
      <c r="M219" s="3">
        <f t="shared" ref="M219:M220" si="54">F219+G219+H219+I219+J219+K219+E219</f>
        <v>7788.05</v>
      </c>
    </row>
    <row r="220" spans="1:13" ht="30.75" customHeight="1" x14ac:dyDescent="0.25">
      <c r="A220" s="81"/>
      <c r="B220" s="74"/>
      <c r="C220" s="39" t="s">
        <v>105</v>
      </c>
      <c r="D220" s="43">
        <v>0</v>
      </c>
      <c r="E220" s="36">
        <v>0</v>
      </c>
      <c r="F220" s="36">
        <v>0</v>
      </c>
      <c r="G220" s="36">
        <v>0</v>
      </c>
      <c r="H220" s="36">
        <f>H218</f>
        <v>6929.13</v>
      </c>
      <c r="I220" s="36">
        <v>0</v>
      </c>
      <c r="J220" s="36">
        <v>0</v>
      </c>
      <c r="K220" s="22">
        <v>0</v>
      </c>
      <c r="L220" s="68">
        <f t="shared" si="53"/>
        <v>6929.13</v>
      </c>
      <c r="M220" s="3">
        <f t="shared" si="54"/>
        <v>6929.13</v>
      </c>
    </row>
    <row r="221" spans="1:13" ht="33" x14ac:dyDescent="0.25">
      <c r="A221" s="81"/>
      <c r="B221" s="74"/>
      <c r="C221" s="39" t="s">
        <v>9</v>
      </c>
      <c r="D221" s="36">
        <v>0</v>
      </c>
      <c r="E221" s="36">
        <v>0</v>
      </c>
      <c r="F221" s="36">
        <f>F224+F227</f>
        <v>299.57</v>
      </c>
      <c r="G221" s="36">
        <f>G224+G227</f>
        <v>7488.4800000000005</v>
      </c>
      <c r="H221" s="36">
        <f>H224+H227</f>
        <v>6929.13</v>
      </c>
      <c r="I221" s="36">
        <v>0</v>
      </c>
      <c r="J221" s="36">
        <v>0</v>
      </c>
      <c r="K221" s="15"/>
      <c r="L221" s="68">
        <f t="shared" si="53"/>
        <v>14717.18</v>
      </c>
    </row>
    <row r="222" spans="1:13" ht="16.5" x14ac:dyDescent="0.25">
      <c r="A222" s="81"/>
      <c r="B222" s="74"/>
      <c r="C222" s="39" t="s">
        <v>104</v>
      </c>
      <c r="D222" s="36">
        <f>D221</f>
        <v>0</v>
      </c>
      <c r="E222" s="36">
        <f t="shared" ref="E222:J222" si="55">E221</f>
        <v>0</v>
      </c>
      <c r="F222" s="36">
        <f t="shared" si="55"/>
        <v>299.57</v>
      </c>
      <c r="G222" s="36">
        <f t="shared" si="55"/>
        <v>7488.4800000000005</v>
      </c>
      <c r="H222" s="36">
        <f t="shared" si="55"/>
        <v>6929.13</v>
      </c>
      <c r="I222" s="36">
        <f t="shared" si="55"/>
        <v>0</v>
      </c>
      <c r="J222" s="36">
        <f t="shared" si="55"/>
        <v>0</v>
      </c>
      <c r="K222" s="15"/>
      <c r="L222" s="68">
        <f t="shared" si="53"/>
        <v>14717.18</v>
      </c>
    </row>
    <row r="223" spans="1:13" ht="16.5" x14ac:dyDescent="0.25">
      <c r="A223" s="81"/>
      <c r="B223" s="74"/>
      <c r="C223" s="39" t="s">
        <v>105</v>
      </c>
      <c r="D223" s="36">
        <v>0</v>
      </c>
      <c r="E223" s="36">
        <v>0</v>
      </c>
      <c r="F223" s="36">
        <v>0</v>
      </c>
      <c r="G223" s="36">
        <v>0</v>
      </c>
      <c r="H223" s="36">
        <v>0</v>
      </c>
      <c r="I223" s="36">
        <v>0</v>
      </c>
      <c r="J223" s="36">
        <v>0</v>
      </c>
      <c r="K223" s="15"/>
      <c r="L223" s="68">
        <f t="shared" si="53"/>
        <v>0</v>
      </c>
    </row>
    <row r="224" spans="1:13" ht="49.5" x14ac:dyDescent="0.25">
      <c r="A224" s="81"/>
      <c r="B224" s="74"/>
      <c r="C224" s="39" t="s">
        <v>86</v>
      </c>
      <c r="D224" s="36">
        <v>0</v>
      </c>
      <c r="E224" s="36">
        <v>0</v>
      </c>
      <c r="F224" s="36">
        <f>F226</f>
        <v>263.2</v>
      </c>
      <c r="G224" s="36">
        <f>G226</f>
        <v>7469.71</v>
      </c>
      <c r="H224" s="36">
        <f>H226</f>
        <v>6918.03</v>
      </c>
      <c r="I224" s="36">
        <v>0</v>
      </c>
      <c r="J224" s="36">
        <v>0</v>
      </c>
      <c r="K224" s="15"/>
      <c r="L224" s="68">
        <f t="shared" si="53"/>
        <v>14650.939999999999</v>
      </c>
    </row>
    <row r="225" spans="1:15" ht="16.5" x14ac:dyDescent="0.25">
      <c r="A225" s="81"/>
      <c r="B225" s="74"/>
      <c r="C225" s="39" t="s">
        <v>104</v>
      </c>
      <c r="D225" s="36">
        <f>D224</f>
        <v>0</v>
      </c>
      <c r="E225" s="36">
        <f t="shared" ref="E225:J225" si="56">E224</f>
        <v>0</v>
      </c>
      <c r="F225" s="36">
        <f t="shared" si="56"/>
        <v>263.2</v>
      </c>
      <c r="G225" s="36">
        <f t="shared" si="56"/>
        <v>7469.71</v>
      </c>
      <c r="H225" s="36">
        <f t="shared" si="56"/>
        <v>6918.03</v>
      </c>
      <c r="I225" s="36">
        <f t="shared" si="56"/>
        <v>0</v>
      </c>
      <c r="J225" s="36">
        <f t="shared" si="56"/>
        <v>0</v>
      </c>
      <c r="K225" s="15"/>
      <c r="L225" s="68">
        <f t="shared" si="53"/>
        <v>14650.939999999999</v>
      </c>
    </row>
    <row r="226" spans="1:15" ht="66" x14ac:dyDescent="0.25">
      <c r="A226" s="81"/>
      <c r="B226" s="74"/>
      <c r="C226" s="39" t="s">
        <v>87</v>
      </c>
      <c r="D226" s="36">
        <v>0</v>
      </c>
      <c r="E226" s="36">
        <v>0</v>
      </c>
      <c r="F226" s="36">
        <v>263.2</v>
      </c>
      <c r="G226" s="36">
        <v>7469.71</v>
      </c>
      <c r="H226" s="36">
        <v>6918.03</v>
      </c>
      <c r="I226" s="36">
        <v>0</v>
      </c>
      <c r="J226" s="36">
        <v>0</v>
      </c>
      <c r="K226" s="15"/>
      <c r="L226" s="68">
        <f t="shared" si="53"/>
        <v>14650.939999999999</v>
      </c>
    </row>
    <row r="227" spans="1:15" ht="82.5" x14ac:dyDescent="0.25">
      <c r="A227" s="81"/>
      <c r="B227" s="74"/>
      <c r="C227" s="52" t="s">
        <v>88</v>
      </c>
      <c r="D227" s="36">
        <v>0</v>
      </c>
      <c r="E227" s="36">
        <v>0</v>
      </c>
      <c r="F227" s="36">
        <v>36.369999999999997</v>
      </c>
      <c r="G227" s="36">
        <v>18.77</v>
      </c>
      <c r="H227" s="36">
        <v>11.1</v>
      </c>
      <c r="I227" s="36">
        <v>0</v>
      </c>
      <c r="J227" s="36">
        <v>0</v>
      </c>
      <c r="K227" s="15"/>
      <c r="L227" s="68">
        <f t="shared" si="53"/>
        <v>66.239999999999995</v>
      </c>
    </row>
    <row r="228" spans="1:15" ht="16.5" x14ac:dyDescent="0.25">
      <c r="A228" s="81"/>
      <c r="B228" s="74"/>
      <c r="C228" s="39" t="s">
        <v>17</v>
      </c>
      <c r="D228" s="36">
        <v>0</v>
      </c>
      <c r="E228" s="36">
        <v>0</v>
      </c>
      <c r="F228" s="36">
        <v>0</v>
      </c>
      <c r="G228" s="36">
        <v>0</v>
      </c>
      <c r="H228" s="36">
        <v>0</v>
      </c>
      <c r="I228" s="36">
        <v>0</v>
      </c>
      <c r="J228" s="36">
        <v>0</v>
      </c>
      <c r="K228" s="15"/>
      <c r="L228" s="68">
        <f t="shared" si="53"/>
        <v>0</v>
      </c>
    </row>
    <row r="229" spans="1:15" ht="33" x14ac:dyDescent="0.25">
      <c r="A229" s="81"/>
      <c r="B229" s="74"/>
      <c r="C229" s="39" t="s">
        <v>16</v>
      </c>
      <c r="D229" s="36">
        <v>0</v>
      </c>
      <c r="E229" s="36">
        <v>0</v>
      </c>
      <c r="F229" s="36">
        <v>0</v>
      </c>
      <c r="G229" s="36">
        <v>0</v>
      </c>
      <c r="H229" s="36">
        <v>0</v>
      </c>
      <c r="I229" s="36">
        <v>0</v>
      </c>
      <c r="J229" s="36">
        <v>0</v>
      </c>
      <c r="K229" s="15"/>
      <c r="L229" s="68">
        <f t="shared" si="53"/>
        <v>0</v>
      </c>
    </row>
    <row r="230" spans="1:15" ht="16.5" x14ac:dyDescent="0.25">
      <c r="A230" s="81"/>
      <c r="B230" s="74"/>
      <c r="C230" s="39" t="s">
        <v>12</v>
      </c>
      <c r="D230" s="36">
        <v>0</v>
      </c>
      <c r="E230" s="36">
        <v>0</v>
      </c>
      <c r="F230" s="36">
        <v>0</v>
      </c>
      <c r="G230" s="36">
        <v>0</v>
      </c>
      <c r="H230" s="36">
        <v>0</v>
      </c>
      <c r="I230" s="36">
        <v>0</v>
      </c>
      <c r="J230" s="36">
        <v>0</v>
      </c>
      <c r="K230" s="15"/>
      <c r="L230" s="68">
        <f t="shared" si="53"/>
        <v>0</v>
      </c>
    </row>
    <row r="231" spans="1:15" ht="16.5" x14ac:dyDescent="0.25">
      <c r="A231" s="81"/>
      <c r="B231" s="74"/>
      <c r="C231" s="39" t="s">
        <v>22</v>
      </c>
      <c r="D231" s="36">
        <v>0</v>
      </c>
      <c r="E231" s="36">
        <v>0</v>
      </c>
      <c r="F231" s="36">
        <v>0</v>
      </c>
      <c r="G231" s="36">
        <v>0</v>
      </c>
      <c r="H231" s="36">
        <v>0</v>
      </c>
      <c r="I231" s="36">
        <v>0</v>
      </c>
      <c r="J231" s="36">
        <v>0</v>
      </c>
      <c r="K231" s="15"/>
      <c r="L231" s="68">
        <f t="shared" si="53"/>
        <v>0</v>
      </c>
    </row>
    <row r="232" spans="1:15" ht="33" x14ac:dyDescent="0.25">
      <c r="A232" s="81"/>
      <c r="B232" s="75"/>
      <c r="C232" s="39" t="s">
        <v>14</v>
      </c>
      <c r="D232" s="36">
        <v>0</v>
      </c>
      <c r="E232" s="36">
        <v>0</v>
      </c>
      <c r="F232" s="36">
        <v>0</v>
      </c>
      <c r="G232" s="36">
        <v>0</v>
      </c>
      <c r="H232" s="36">
        <v>0</v>
      </c>
      <c r="I232" s="36">
        <v>0</v>
      </c>
      <c r="J232" s="36">
        <v>0</v>
      </c>
      <c r="K232" s="15"/>
      <c r="L232" s="68">
        <f t="shared" si="53"/>
        <v>0</v>
      </c>
    </row>
    <row r="233" spans="1:15" ht="16.5" x14ac:dyDescent="0.25">
      <c r="A233" s="81" t="s">
        <v>128</v>
      </c>
      <c r="B233" s="100" t="s">
        <v>192</v>
      </c>
      <c r="C233" s="50" t="s">
        <v>106</v>
      </c>
      <c r="D233" s="36">
        <f>D241</f>
        <v>0</v>
      </c>
      <c r="E233" s="36">
        <v>0</v>
      </c>
      <c r="F233" s="36">
        <f>F237+F243</f>
        <v>26807.309999999998</v>
      </c>
      <c r="G233" s="36">
        <f>G237+G243</f>
        <v>26807.32</v>
      </c>
      <c r="H233" s="36">
        <f>H237+H244</f>
        <v>347.84999999999997</v>
      </c>
      <c r="I233" s="36">
        <v>0</v>
      </c>
      <c r="J233" s="36">
        <v>0</v>
      </c>
      <c r="K233" s="15"/>
      <c r="L233" s="68">
        <f t="shared" si="53"/>
        <v>53962.479999999996</v>
      </c>
    </row>
    <row r="234" spans="1:15" ht="16.5" x14ac:dyDescent="0.25">
      <c r="A234" s="81"/>
      <c r="B234" s="101"/>
      <c r="C234" s="39" t="s">
        <v>104</v>
      </c>
      <c r="D234" s="36">
        <f>D233</f>
        <v>0</v>
      </c>
      <c r="E234" s="36">
        <f t="shared" ref="E234:J234" si="57">E233</f>
        <v>0</v>
      </c>
      <c r="F234" s="36">
        <f t="shared" si="57"/>
        <v>26807.309999999998</v>
      </c>
      <c r="G234" s="36">
        <f t="shared" si="57"/>
        <v>26807.32</v>
      </c>
      <c r="H234" s="36">
        <v>0</v>
      </c>
      <c r="I234" s="36">
        <f t="shared" si="57"/>
        <v>0</v>
      </c>
      <c r="J234" s="36">
        <f t="shared" si="57"/>
        <v>0</v>
      </c>
      <c r="K234" s="15"/>
      <c r="L234" s="68">
        <f t="shared" si="53"/>
        <v>53614.63</v>
      </c>
    </row>
    <row r="235" spans="1:15" ht="16.5" x14ac:dyDescent="0.25">
      <c r="A235" s="81"/>
      <c r="B235" s="101"/>
      <c r="C235" s="39" t="s">
        <v>105</v>
      </c>
      <c r="D235" s="36">
        <v>0</v>
      </c>
      <c r="E235" s="36">
        <v>0</v>
      </c>
      <c r="F235" s="36">
        <v>0</v>
      </c>
      <c r="G235" s="36">
        <v>0</v>
      </c>
      <c r="H235" s="36">
        <f>H233</f>
        <v>347.84999999999997</v>
      </c>
      <c r="I235" s="36">
        <v>0</v>
      </c>
      <c r="J235" s="36">
        <v>0</v>
      </c>
      <c r="K235" s="15"/>
      <c r="L235" s="68">
        <f t="shared" si="53"/>
        <v>347.84999999999997</v>
      </c>
    </row>
    <row r="236" spans="1:15" ht="16.5" x14ac:dyDescent="0.25">
      <c r="A236" s="81"/>
      <c r="B236" s="101"/>
      <c r="C236" s="51" t="s">
        <v>5</v>
      </c>
      <c r="D236" s="36">
        <v>0</v>
      </c>
      <c r="E236" s="36">
        <v>0</v>
      </c>
      <c r="F236" s="36">
        <v>0</v>
      </c>
      <c r="G236" s="36">
        <v>0</v>
      </c>
      <c r="H236" s="36">
        <v>0</v>
      </c>
      <c r="I236" s="36">
        <v>0</v>
      </c>
      <c r="J236" s="36">
        <v>0</v>
      </c>
      <c r="K236" s="15"/>
      <c r="L236" s="68">
        <f t="shared" si="53"/>
        <v>0</v>
      </c>
    </row>
    <row r="237" spans="1:15" ht="16.5" x14ac:dyDescent="0.25">
      <c r="A237" s="81"/>
      <c r="B237" s="101"/>
      <c r="C237" s="51" t="s">
        <v>108</v>
      </c>
      <c r="D237" s="36">
        <v>0</v>
      </c>
      <c r="E237" s="43">
        <v>0</v>
      </c>
      <c r="F237" s="43">
        <f>F238+F242</f>
        <v>26539.239999999998</v>
      </c>
      <c r="G237" s="43">
        <f>G238+G242</f>
        <v>26539.239999999998</v>
      </c>
      <c r="H237" s="43">
        <f>H238+H242</f>
        <v>303.77</v>
      </c>
      <c r="I237" s="36">
        <v>0</v>
      </c>
      <c r="J237" s="36">
        <v>0</v>
      </c>
      <c r="K237" s="15"/>
      <c r="L237" s="68">
        <f t="shared" si="53"/>
        <v>53382.249999999993</v>
      </c>
    </row>
    <row r="238" spans="1:15" ht="48.75" customHeight="1" x14ac:dyDescent="0.25">
      <c r="A238" s="81"/>
      <c r="B238" s="101"/>
      <c r="C238" s="51" t="s">
        <v>86</v>
      </c>
      <c r="D238" s="36">
        <v>0</v>
      </c>
      <c r="E238" s="36">
        <v>0</v>
      </c>
      <c r="F238" s="36">
        <f>F241</f>
        <v>22175.37</v>
      </c>
      <c r="G238" s="36">
        <f>G241</f>
        <v>22175.37</v>
      </c>
      <c r="H238" s="40">
        <f>H241</f>
        <v>303.77</v>
      </c>
      <c r="I238" s="96">
        <v>0</v>
      </c>
      <c r="J238" s="95">
        <v>0</v>
      </c>
      <c r="K238" s="69"/>
      <c r="L238" s="68">
        <f t="shared" si="53"/>
        <v>44654.509999999995</v>
      </c>
    </row>
    <row r="239" spans="1:15" ht="3" hidden="1" customHeight="1" x14ac:dyDescent="0.25">
      <c r="A239" s="81"/>
      <c r="B239" s="101"/>
      <c r="C239" s="53"/>
      <c r="D239" s="54"/>
      <c r="E239" s="46"/>
      <c r="F239" s="46"/>
      <c r="G239" s="46"/>
      <c r="H239" s="54"/>
      <c r="I239" s="96"/>
      <c r="J239" s="95"/>
      <c r="K239" s="69"/>
      <c r="L239" s="68">
        <f t="shared" si="53"/>
        <v>0</v>
      </c>
      <c r="O239" s="3">
        <f>H95+H186+H207+H224+H238+H260+H277+H280+H247+H265</f>
        <v>83361.17</v>
      </c>
    </row>
    <row r="240" spans="1:15" ht="16.5" customHeight="1" x14ac:dyDescent="0.25">
      <c r="A240" s="81"/>
      <c r="B240" s="101"/>
      <c r="C240" s="39" t="s">
        <v>104</v>
      </c>
      <c r="D240" s="54">
        <f>D238</f>
        <v>0</v>
      </c>
      <c r="E240" s="54">
        <f t="shared" ref="E240:J240" si="58">E238</f>
        <v>0</v>
      </c>
      <c r="F240" s="54">
        <f t="shared" si="58"/>
        <v>22175.37</v>
      </c>
      <c r="G240" s="54">
        <f t="shared" si="58"/>
        <v>22175.37</v>
      </c>
      <c r="H240" s="54">
        <f t="shared" si="58"/>
        <v>303.77</v>
      </c>
      <c r="I240" s="54">
        <f t="shared" si="58"/>
        <v>0</v>
      </c>
      <c r="J240" s="54">
        <f t="shared" si="58"/>
        <v>0</v>
      </c>
      <c r="K240" s="33"/>
      <c r="L240" s="68">
        <f t="shared" si="53"/>
        <v>44654.509999999995</v>
      </c>
      <c r="O240" s="3"/>
    </row>
    <row r="241" spans="1:12" ht="66" x14ac:dyDescent="0.25">
      <c r="A241" s="81"/>
      <c r="B241" s="101"/>
      <c r="C241" s="39" t="s">
        <v>87</v>
      </c>
      <c r="D241" s="46">
        <v>0</v>
      </c>
      <c r="E241" s="46">
        <v>0</v>
      </c>
      <c r="F241" s="46">
        <v>22175.37</v>
      </c>
      <c r="G241" s="46">
        <v>22175.37</v>
      </c>
      <c r="H241" s="46">
        <v>303.77</v>
      </c>
      <c r="I241" s="36">
        <v>0</v>
      </c>
      <c r="J241" s="36">
        <v>0</v>
      </c>
      <c r="K241" s="15"/>
      <c r="L241" s="68">
        <f t="shared" si="53"/>
        <v>44654.509999999995</v>
      </c>
    </row>
    <row r="242" spans="1:12" ht="82.5" x14ac:dyDescent="0.25">
      <c r="A242" s="81"/>
      <c r="B242" s="101"/>
      <c r="C242" s="52" t="s">
        <v>88</v>
      </c>
      <c r="D242" s="36">
        <v>0</v>
      </c>
      <c r="E242" s="36">
        <v>0</v>
      </c>
      <c r="F242" s="36">
        <v>4363.87</v>
      </c>
      <c r="G242" s="36">
        <v>4363.87</v>
      </c>
      <c r="H242" s="36">
        <v>0</v>
      </c>
      <c r="I242" s="36">
        <v>0</v>
      </c>
      <c r="J242" s="36">
        <v>0</v>
      </c>
      <c r="K242" s="15"/>
      <c r="L242" s="68">
        <f t="shared" si="53"/>
        <v>8727.74</v>
      </c>
    </row>
    <row r="243" spans="1:12" ht="33" x14ac:dyDescent="0.25">
      <c r="A243" s="81"/>
      <c r="B243" s="101"/>
      <c r="C243" s="39" t="s">
        <v>9</v>
      </c>
      <c r="D243" s="36">
        <v>0</v>
      </c>
      <c r="E243" s="36">
        <v>0</v>
      </c>
      <c r="F243" s="36">
        <f>F245+F248</f>
        <v>268.07</v>
      </c>
      <c r="G243" s="36">
        <f>G245+G248</f>
        <v>268.08</v>
      </c>
      <c r="H243" s="36">
        <f>H248+H245</f>
        <v>44.08</v>
      </c>
      <c r="I243" s="36">
        <v>0</v>
      </c>
      <c r="J243" s="36">
        <v>0</v>
      </c>
      <c r="K243" s="15"/>
      <c r="L243" s="68">
        <f t="shared" si="53"/>
        <v>580.23</v>
      </c>
    </row>
    <row r="244" spans="1:12" ht="16.5" x14ac:dyDescent="0.25">
      <c r="A244" s="81"/>
      <c r="B244" s="101"/>
      <c r="C244" s="39" t="s">
        <v>105</v>
      </c>
      <c r="D244" s="36">
        <f>D243</f>
        <v>0</v>
      </c>
      <c r="E244" s="36">
        <f t="shared" ref="E244:J244" si="59">E243</f>
        <v>0</v>
      </c>
      <c r="F244" s="36">
        <f t="shared" si="59"/>
        <v>268.07</v>
      </c>
      <c r="G244" s="36">
        <f t="shared" si="59"/>
        <v>268.08</v>
      </c>
      <c r="H244" s="36">
        <f t="shared" si="59"/>
        <v>44.08</v>
      </c>
      <c r="I244" s="36">
        <f t="shared" si="59"/>
        <v>0</v>
      </c>
      <c r="J244" s="36">
        <f t="shared" si="59"/>
        <v>0</v>
      </c>
      <c r="K244" s="15"/>
      <c r="L244" s="68">
        <f t="shared" si="53"/>
        <v>580.23</v>
      </c>
    </row>
    <row r="245" spans="1:12" ht="49.5" x14ac:dyDescent="0.25">
      <c r="A245" s="81"/>
      <c r="B245" s="101"/>
      <c r="C245" s="51" t="s">
        <v>86</v>
      </c>
      <c r="D245" s="36">
        <v>0</v>
      </c>
      <c r="E245" s="36">
        <v>0</v>
      </c>
      <c r="F245" s="36">
        <v>223.99</v>
      </c>
      <c r="G245" s="36">
        <f>G247</f>
        <v>224</v>
      </c>
      <c r="H245" s="36">
        <v>0</v>
      </c>
      <c r="I245" s="36">
        <v>0</v>
      </c>
      <c r="J245" s="36">
        <v>0</v>
      </c>
      <c r="K245" s="15"/>
      <c r="L245" s="68">
        <f t="shared" si="53"/>
        <v>447.99</v>
      </c>
    </row>
    <row r="246" spans="1:12" ht="16.5" x14ac:dyDescent="0.25">
      <c r="A246" s="81"/>
      <c r="B246" s="101"/>
      <c r="C246" s="39" t="s">
        <v>104</v>
      </c>
      <c r="D246" s="36">
        <f>D245</f>
        <v>0</v>
      </c>
      <c r="E246" s="36">
        <f t="shared" ref="E246:J246" si="60">E245</f>
        <v>0</v>
      </c>
      <c r="F246" s="36">
        <f t="shared" si="60"/>
        <v>223.99</v>
      </c>
      <c r="G246" s="36">
        <f t="shared" si="60"/>
        <v>224</v>
      </c>
      <c r="H246" s="36">
        <f t="shared" si="60"/>
        <v>0</v>
      </c>
      <c r="I246" s="36">
        <f t="shared" si="60"/>
        <v>0</v>
      </c>
      <c r="J246" s="36">
        <f t="shared" si="60"/>
        <v>0</v>
      </c>
      <c r="K246" s="15"/>
      <c r="L246" s="68">
        <f t="shared" si="53"/>
        <v>447.99</v>
      </c>
    </row>
    <row r="247" spans="1:12" ht="66" x14ac:dyDescent="0.25">
      <c r="A247" s="81"/>
      <c r="B247" s="101"/>
      <c r="C247" s="39" t="s">
        <v>87</v>
      </c>
      <c r="D247" s="36">
        <v>0</v>
      </c>
      <c r="E247" s="36">
        <v>0</v>
      </c>
      <c r="F247" s="36">
        <v>223.99</v>
      </c>
      <c r="G247" s="36">
        <v>224</v>
      </c>
      <c r="H247" s="36">
        <f>H248</f>
        <v>44.08</v>
      </c>
      <c r="I247" s="36">
        <v>0</v>
      </c>
      <c r="J247" s="36">
        <v>0</v>
      </c>
      <c r="K247" s="15"/>
      <c r="L247" s="68">
        <f t="shared" si="53"/>
        <v>492.07</v>
      </c>
    </row>
    <row r="248" spans="1:12" ht="82.5" x14ac:dyDescent="0.25">
      <c r="A248" s="81"/>
      <c r="B248" s="101"/>
      <c r="C248" s="52" t="s">
        <v>88</v>
      </c>
      <c r="D248" s="36">
        <v>0</v>
      </c>
      <c r="E248" s="36">
        <v>0</v>
      </c>
      <c r="F248" s="36">
        <v>44.08</v>
      </c>
      <c r="G248" s="36">
        <v>44.08</v>
      </c>
      <c r="H248" s="36">
        <v>44.08</v>
      </c>
      <c r="I248" s="36">
        <v>0</v>
      </c>
      <c r="J248" s="36">
        <v>0</v>
      </c>
      <c r="K248" s="15"/>
      <c r="L248" s="68">
        <f t="shared" si="53"/>
        <v>132.24</v>
      </c>
    </row>
    <row r="249" spans="1:12" ht="16.5" x14ac:dyDescent="0.25">
      <c r="A249" s="81"/>
      <c r="B249" s="101"/>
      <c r="C249" s="39" t="s">
        <v>17</v>
      </c>
      <c r="D249" s="36">
        <v>0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15"/>
      <c r="L249" s="68">
        <f t="shared" si="53"/>
        <v>0</v>
      </c>
    </row>
    <row r="250" spans="1:12" ht="33" x14ac:dyDescent="0.25">
      <c r="A250" s="81"/>
      <c r="B250" s="101"/>
      <c r="C250" s="39" t="s">
        <v>16</v>
      </c>
      <c r="D250" s="36">
        <v>0</v>
      </c>
      <c r="E250" s="36">
        <v>0</v>
      </c>
      <c r="F250" s="36">
        <v>0</v>
      </c>
      <c r="G250" s="36">
        <v>0</v>
      </c>
      <c r="H250" s="36">
        <v>0</v>
      </c>
      <c r="I250" s="36">
        <v>0</v>
      </c>
      <c r="J250" s="36">
        <v>0</v>
      </c>
      <c r="K250" s="15"/>
      <c r="L250" s="68">
        <f t="shared" si="53"/>
        <v>0</v>
      </c>
    </row>
    <row r="251" spans="1:12" ht="16.5" x14ac:dyDescent="0.25">
      <c r="A251" s="81"/>
      <c r="B251" s="101"/>
      <c r="C251" s="39" t="s">
        <v>12</v>
      </c>
      <c r="D251" s="36">
        <v>0</v>
      </c>
      <c r="E251" s="36">
        <v>0</v>
      </c>
      <c r="F251" s="36">
        <v>0</v>
      </c>
      <c r="G251" s="36">
        <v>0</v>
      </c>
      <c r="H251" s="36">
        <v>0</v>
      </c>
      <c r="I251" s="36">
        <v>0</v>
      </c>
      <c r="J251" s="36">
        <v>0</v>
      </c>
      <c r="K251" s="15"/>
      <c r="L251" s="68">
        <f t="shared" si="53"/>
        <v>0</v>
      </c>
    </row>
    <row r="252" spans="1:12" ht="16.5" x14ac:dyDescent="0.25">
      <c r="A252" s="81"/>
      <c r="B252" s="101"/>
      <c r="C252" s="39" t="s">
        <v>22</v>
      </c>
      <c r="D252" s="36">
        <v>0</v>
      </c>
      <c r="E252" s="36">
        <v>0</v>
      </c>
      <c r="F252" s="36">
        <v>0</v>
      </c>
      <c r="G252" s="36">
        <v>0</v>
      </c>
      <c r="H252" s="36">
        <v>0</v>
      </c>
      <c r="I252" s="36">
        <v>0</v>
      </c>
      <c r="J252" s="36">
        <v>0</v>
      </c>
      <c r="K252" s="15"/>
      <c r="L252" s="68">
        <f t="shared" si="53"/>
        <v>0</v>
      </c>
    </row>
    <row r="253" spans="1:12" ht="33" x14ac:dyDescent="0.25">
      <c r="A253" s="81"/>
      <c r="B253" s="102"/>
      <c r="C253" s="39" t="s">
        <v>14</v>
      </c>
      <c r="D253" s="36">
        <v>0</v>
      </c>
      <c r="E253" s="36">
        <v>0</v>
      </c>
      <c r="F253" s="36">
        <v>0</v>
      </c>
      <c r="G253" s="36">
        <v>0</v>
      </c>
      <c r="H253" s="36">
        <v>0</v>
      </c>
      <c r="I253" s="36">
        <v>0</v>
      </c>
      <c r="J253" s="36">
        <v>0</v>
      </c>
      <c r="K253" s="15"/>
      <c r="L253" s="68">
        <f t="shared" si="53"/>
        <v>0</v>
      </c>
    </row>
    <row r="254" spans="1:12" ht="16.5" x14ac:dyDescent="0.25">
      <c r="A254" s="81" t="s">
        <v>130</v>
      </c>
      <c r="B254" s="73" t="s">
        <v>129</v>
      </c>
      <c r="C254" s="48" t="s">
        <v>106</v>
      </c>
      <c r="D254" s="36">
        <f>D261</f>
        <v>0</v>
      </c>
      <c r="E254" s="36">
        <f>E261</f>
        <v>0</v>
      </c>
      <c r="F254" s="36">
        <f>F258+F261</f>
        <v>12103.560000000001</v>
      </c>
      <c r="G254" s="36">
        <f>G258+G261</f>
        <v>12103.560000000001</v>
      </c>
      <c r="H254" s="36">
        <f t="shared" ref="H254:I254" si="61">H261</f>
        <v>9.4</v>
      </c>
      <c r="I254" s="36">
        <f t="shared" si="61"/>
        <v>0</v>
      </c>
      <c r="J254" s="36">
        <f t="shared" ref="J254" si="62">J261</f>
        <v>0</v>
      </c>
      <c r="K254" s="15"/>
      <c r="L254" s="68">
        <f t="shared" si="53"/>
        <v>24216.520000000004</v>
      </c>
    </row>
    <row r="255" spans="1:12" ht="16.5" x14ac:dyDescent="0.25">
      <c r="A255" s="81"/>
      <c r="B255" s="74"/>
      <c r="C255" s="35" t="s">
        <v>104</v>
      </c>
      <c r="D255" s="36">
        <f>D254</f>
        <v>0</v>
      </c>
      <c r="E255" s="36">
        <f t="shared" ref="E255:J255" si="63">E254</f>
        <v>0</v>
      </c>
      <c r="F255" s="36">
        <f t="shared" si="63"/>
        <v>12103.560000000001</v>
      </c>
      <c r="G255" s="36">
        <f t="shared" si="63"/>
        <v>12103.560000000001</v>
      </c>
      <c r="H255" s="36">
        <f t="shared" si="63"/>
        <v>9.4</v>
      </c>
      <c r="I255" s="36">
        <f t="shared" si="63"/>
        <v>0</v>
      </c>
      <c r="J255" s="36">
        <f t="shared" si="63"/>
        <v>0</v>
      </c>
      <c r="K255" s="15"/>
      <c r="L255" s="68">
        <f t="shared" si="53"/>
        <v>24216.520000000004</v>
      </c>
    </row>
    <row r="256" spans="1:12" ht="16.5" x14ac:dyDescent="0.25">
      <c r="A256" s="81"/>
      <c r="B256" s="74"/>
      <c r="C256" s="35" t="s">
        <v>105</v>
      </c>
      <c r="D256" s="36">
        <v>0</v>
      </c>
      <c r="E256" s="36">
        <v>0</v>
      </c>
      <c r="F256" s="36">
        <v>0</v>
      </c>
      <c r="G256" s="36">
        <v>0</v>
      </c>
      <c r="H256" s="36">
        <v>0</v>
      </c>
      <c r="I256" s="36">
        <v>0</v>
      </c>
      <c r="J256" s="36">
        <v>0</v>
      </c>
      <c r="K256" s="15"/>
      <c r="L256" s="68">
        <f t="shared" si="53"/>
        <v>0</v>
      </c>
    </row>
    <row r="257" spans="1:12" ht="16.5" x14ac:dyDescent="0.25">
      <c r="A257" s="81"/>
      <c r="B257" s="74"/>
      <c r="C257" s="39" t="s">
        <v>5</v>
      </c>
      <c r="D257" s="36">
        <v>0</v>
      </c>
      <c r="E257" s="36">
        <v>0</v>
      </c>
      <c r="F257" s="36">
        <v>0</v>
      </c>
      <c r="G257" s="36">
        <v>0</v>
      </c>
      <c r="H257" s="36">
        <v>0</v>
      </c>
      <c r="I257" s="36">
        <v>0</v>
      </c>
      <c r="J257" s="36">
        <v>0</v>
      </c>
      <c r="K257" s="15"/>
      <c r="L257" s="68">
        <f t="shared" si="53"/>
        <v>0</v>
      </c>
    </row>
    <row r="258" spans="1:12" ht="16.5" x14ac:dyDescent="0.25">
      <c r="A258" s="81"/>
      <c r="B258" s="74"/>
      <c r="C258" s="39" t="s">
        <v>109</v>
      </c>
      <c r="D258" s="36">
        <v>0</v>
      </c>
      <c r="E258" s="36">
        <v>0</v>
      </c>
      <c r="F258" s="36">
        <f>F259</f>
        <v>11982.52</v>
      </c>
      <c r="G258" s="36">
        <f>G259</f>
        <v>11982.52</v>
      </c>
      <c r="H258" s="36">
        <v>0</v>
      </c>
      <c r="I258" s="36">
        <v>0</v>
      </c>
      <c r="J258" s="36">
        <v>0</v>
      </c>
      <c r="K258" s="15"/>
      <c r="L258" s="68">
        <f t="shared" si="53"/>
        <v>23965.040000000001</v>
      </c>
    </row>
    <row r="259" spans="1:12" ht="49.5" x14ac:dyDescent="0.25">
      <c r="A259" s="81"/>
      <c r="B259" s="74"/>
      <c r="C259" s="55" t="s">
        <v>86</v>
      </c>
      <c r="D259" s="36">
        <v>0</v>
      </c>
      <c r="E259" s="36">
        <v>0</v>
      </c>
      <c r="F259" s="36">
        <v>11982.52</v>
      </c>
      <c r="G259" s="36">
        <v>11982.52</v>
      </c>
      <c r="H259" s="36">
        <v>0</v>
      </c>
      <c r="I259" s="36">
        <v>0</v>
      </c>
      <c r="J259" s="36">
        <v>0</v>
      </c>
      <c r="K259" s="15"/>
      <c r="L259" s="68">
        <f t="shared" si="53"/>
        <v>23965.040000000001</v>
      </c>
    </row>
    <row r="260" spans="1:12" ht="66" x14ac:dyDescent="0.25">
      <c r="A260" s="81"/>
      <c r="B260" s="74"/>
      <c r="C260" s="35" t="s">
        <v>87</v>
      </c>
      <c r="D260" s="36">
        <v>0</v>
      </c>
      <c r="E260" s="36">
        <v>0</v>
      </c>
      <c r="F260" s="36">
        <v>11982.52</v>
      </c>
      <c r="G260" s="36">
        <v>11982.52</v>
      </c>
      <c r="H260" s="36">
        <v>0</v>
      </c>
      <c r="I260" s="36">
        <v>0</v>
      </c>
      <c r="J260" s="36">
        <v>0</v>
      </c>
      <c r="K260" s="15"/>
      <c r="L260" s="68">
        <f t="shared" si="53"/>
        <v>23965.040000000001</v>
      </c>
    </row>
    <row r="261" spans="1:12" ht="33" x14ac:dyDescent="0.25">
      <c r="A261" s="81"/>
      <c r="B261" s="74"/>
      <c r="C261" s="39" t="s">
        <v>9</v>
      </c>
      <c r="D261" s="36">
        <v>0</v>
      </c>
      <c r="E261" s="36">
        <v>0</v>
      </c>
      <c r="F261" s="36">
        <f>F263</f>
        <v>121.04</v>
      </c>
      <c r="G261" s="36">
        <f>G263</f>
        <v>121.04</v>
      </c>
      <c r="H261" s="36">
        <f>H265</f>
        <v>9.4</v>
      </c>
      <c r="I261" s="36">
        <v>0</v>
      </c>
      <c r="J261" s="36">
        <v>0</v>
      </c>
      <c r="K261" s="15"/>
      <c r="L261" s="68">
        <f t="shared" si="53"/>
        <v>251.48000000000002</v>
      </c>
    </row>
    <row r="262" spans="1:12" ht="16.5" x14ac:dyDescent="0.25">
      <c r="A262" s="81"/>
      <c r="B262" s="74"/>
      <c r="C262" s="35" t="s">
        <v>104</v>
      </c>
      <c r="D262" s="36">
        <f>D261</f>
        <v>0</v>
      </c>
      <c r="E262" s="36">
        <f t="shared" ref="E262:J262" si="64">E261</f>
        <v>0</v>
      </c>
      <c r="F262" s="36">
        <f t="shared" si="64"/>
        <v>121.04</v>
      </c>
      <c r="G262" s="36">
        <f t="shared" si="64"/>
        <v>121.04</v>
      </c>
      <c r="H262" s="36">
        <f t="shared" si="64"/>
        <v>9.4</v>
      </c>
      <c r="I262" s="36">
        <f t="shared" si="64"/>
        <v>0</v>
      </c>
      <c r="J262" s="36">
        <f t="shared" si="64"/>
        <v>0</v>
      </c>
      <c r="K262" s="15"/>
      <c r="L262" s="68">
        <f t="shared" si="53"/>
        <v>251.48000000000002</v>
      </c>
    </row>
    <row r="263" spans="1:12" ht="49.5" x14ac:dyDescent="0.25">
      <c r="A263" s="81"/>
      <c r="B263" s="74"/>
      <c r="C263" s="55" t="s">
        <v>86</v>
      </c>
      <c r="D263" s="36">
        <v>0</v>
      </c>
      <c r="E263" s="36">
        <v>0</v>
      </c>
      <c r="F263" s="36">
        <f>F265</f>
        <v>121.04</v>
      </c>
      <c r="G263" s="36">
        <f>G265</f>
        <v>121.04</v>
      </c>
      <c r="H263" s="36">
        <f t="shared" ref="H263" si="65">H266</f>
        <v>0</v>
      </c>
      <c r="I263" s="36">
        <v>0</v>
      </c>
      <c r="J263" s="36">
        <v>0</v>
      </c>
      <c r="K263" s="15"/>
      <c r="L263" s="68">
        <f t="shared" si="53"/>
        <v>242.08</v>
      </c>
    </row>
    <row r="264" spans="1:12" ht="16.5" x14ac:dyDescent="0.25">
      <c r="A264" s="81"/>
      <c r="B264" s="74"/>
      <c r="C264" s="35" t="s">
        <v>104</v>
      </c>
      <c r="D264" s="36">
        <f>D263</f>
        <v>0</v>
      </c>
      <c r="E264" s="36">
        <f t="shared" ref="E264:J264" si="66">E263</f>
        <v>0</v>
      </c>
      <c r="F264" s="36">
        <f t="shared" si="66"/>
        <v>121.04</v>
      </c>
      <c r="G264" s="36">
        <f t="shared" si="66"/>
        <v>121.04</v>
      </c>
      <c r="H264" s="36">
        <f t="shared" si="66"/>
        <v>0</v>
      </c>
      <c r="I264" s="36">
        <f t="shared" si="66"/>
        <v>0</v>
      </c>
      <c r="J264" s="36">
        <f t="shared" si="66"/>
        <v>0</v>
      </c>
      <c r="K264" s="15"/>
      <c r="L264" s="68">
        <f t="shared" si="53"/>
        <v>242.08</v>
      </c>
    </row>
    <row r="265" spans="1:12" ht="66" x14ac:dyDescent="0.25">
      <c r="A265" s="81"/>
      <c r="B265" s="74"/>
      <c r="C265" s="35" t="s">
        <v>87</v>
      </c>
      <c r="D265" s="36">
        <v>0</v>
      </c>
      <c r="E265" s="36">
        <v>0</v>
      </c>
      <c r="F265" s="36">
        <v>121.04</v>
      </c>
      <c r="G265" s="36">
        <v>121.04</v>
      </c>
      <c r="H265" s="36">
        <v>9.4</v>
      </c>
      <c r="I265" s="36">
        <v>0</v>
      </c>
      <c r="J265" s="36">
        <v>0</v>
      </c>
      <c r="K265" s="15"/>
      <c r="L265" s="68">
        <f t="shared" si="53"/>
        <v>251.48000000000002</v>
      </c>
    </row>
    <row r="266" spans="1:12" ht="16.5" x14ac:dyDescent="0.25">
      <c r="A266" s="81"/>
      <c r="B266" s="74"/>
      <c r="C266" s="39" t="s">
        <v>17</v>
      </c>
      <c r="D266" s="36">
        <v>0</v>
      </c>
      <c r="E266" s="36">
        <v>0</v>
      </c>
      <c r="F266" s="36">
        <v>0</v>
      </c>
      <c r="G266" s="36">
        <v>0</v>
      </c>
      <c r="H266" s="36">
        <v>0</v>
      </c>
      <c r="I266" s="36">
        <v>0</v>
      </c>
      <c r="J266" s="36">
        <v>0</v>
      </c>
      <c r="K266" s="15"/>
      <c r="L266" s="68">
        <f t="shared" si="53"/>
        <v>0</v>
      </c>
    </row>
    <row r="267" spans="1:12" ht="33" x14ac:dyDescent="0.25">
      <c r="A267" s="81"/>
      <c r="B267" s="74"/>
      <c r="C267" s="39" t="s">
        <v>16</v>
      </c>
      <c r="D267" s="36">
        <v>0</v>
      </c>
      <c r="E267" s="36">
        <v>0</v>
      </c>
      <c r="F267" s="36">
        <v>0</v>
      </c>
      <c r="G267" s="36">
        <v>0</v>
      </c>
      <c r="H267" s="36">
        <v>0</v>
      </c>
      <c r="I267" s="36">
        <v>0</v>
      </c>
      <c r="J267" s="36">
        <v>0</v>
      </c>
      <c r="K267" s="15"/>
      <c r="L267" s="68">
        <f t="shared" si="53"/>
        <v>0</v>
      </c>
    </row>
    <row r="268" spans="1:12" ht="16.5" x14ac:dyDescent="0.25">
      <c r="A268" s="81"/>
      <c r="B268" s="74"/>
      <c r="C268" s="39" t="s">
        <v>12</v>
      </c>
      <c r="D268" s="36">
        <v>0</v>
      </c>
      <c r="E268" s="36">
        <v>0</v>
      </c>
      <c r="F268" s="36">
        <v>0</v>
      </c>
      <c r="G268" s="36">
        <v>0</v>
      </c>
      <c r="H268" s="36">
        <v>0</v>
      </c>
      <c r="I268" s="36">
        <v>0</v>
      </c>
      <c r="J268" s="36">
        <v>0</v>
      </c>
      <c r="K268" s="15"/>
      <c r="L268" s="68">
        <f t="shared" si="53"/>
        <v>0</v>
      </c>
    </row>
    <row r="269" spans="1:12" ht="33" x14ac:dyDescent="0.25">
      <c r="A269" s="81"/>
      <c r="B269" s="75"/>
      <c r="C269" s="39" t="s">
        <v>13</v>
      </c>
      <c r="D269" s="36">
        <v>0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15"/>
      <c r="L269" s="68">
        <f t="shared" si="53"/>
        <v>0</v>
      </c>
    </row>
    <row r="270" spans="1:12" ht="16.5" x14ac:dyDescent="0.25">
      <c r="A270" s="81" t="s">
        <v>132</v>
      </c>
      <c r="B270" s="73" t="s">
        <v>131</v>
      </c>
      <c r="C270" s="48" t="s">
        <v>106</v>
      </c>
      <c r="D270" s="36">
        <f>D278</f>
        <v>0</v>
      </c>
      <c r="E270" s="36">
        <v>0</v>
      </c>
      <c r="F270" s="36">
        <f>F274+F278</f>
        <v>203917.48</v>
      </c>
      <c r="G270" s="36">
        <f>G274+G278</f>
        <v>203917.48</v>
      </c>
      <c r="H270" s="36">
        <f>H274+H278</f>
        <v>55267.100000000006</v>
      </c>
      <c r="I270" s="36">
        <f t="shared" ref="I270" si="67">I278</f>
        <v>0</v>
      </c>
      <c r="J270" s="36">
        <f t="shared" ref="J270" si="68">J278</f>
        <v>0</v>
      </c>
      <c r="K270" s="15"/>
      <c r="L270" s="68">
        <f t="shared" si="53"/>
        <v>463102.06000000006</v>
      </c>
    </row>
    <row r="271" spans="1:12" ht="16.5" x14ac:dyDescent="0.25">
      <c r="A271" s="81"/>
      <c r="B271" s="74"/>
      <c r="C271" s="35" t="s">
        <v>104</v>
      </c>
      <c r="D271" s="36">
        <f>D270</f>
        <v>0</v>
      </c>
      <c r="E271" s="36">
        <f t="shared" ref="E271:J271" si="69">E270</f>
        <v>0</v>
      </c>
      <c r="F271" s="36">
        <f t="shared" si="69"/>
        <v>203917.48</v>
      </c>
      <c r="G271" s="36">
        <f t="shared" si="69"/>
        <v>203917.48</v>
      </c>
      <c r="H271" s="36">
        <v>0</v>
      </c>
      <c r="I271" s="36">
        <f t="shared" si="69"/>
        <v>0</v>
      </c>
      <c r="J271" s="36">
        <f t="shared" si="69"/>
        <v>0</v>
      </c>
      <c r="K271" s="15"/>
      <c r="L271" s="68">
        <f t="shared" si="53"/>
        <v>407834.96</v>
      </c>
    </row>
    <row r="272" spans="1:12" ht="16.5" x14ac:dyDescent="0.25">
      <c r="A272" s="81"/>
      <c r="B272" s="74"/>
      <c r="C272" s="35" t="s">
        <v>105</v>
      </c>
      <c r="D272" s="36">
        <v>0</v>
      </c>
      <c r="E272" s="36">
        <v>0</v>
      </c>
      <c r="F272" s="36">
        <v>0</v>
      </c>
      <c r="G272" s="36">
        <v>0</v>
      </c>
      <c r="H272" s="36">
        <f>H270</f>
        <v>55267.100000000006</v>
      </c>
      <c r="I272" s="36">
        <v>0</v>
      </c>
      <c r="J272" s="36">
        <v>0</v>
      </c>
      <c r="K272" s="15"/>
      <c r="L272" s="68">
        <f t="shared" si="53"/>
        <v>55267.100000000006</v>
      </c>
    </row>
    <row r="273" spans="1:12" ht="16.5" x14ac:dyDescent="0.25">
      <c r="A273" s="81"/>
      <c r="B273" s="74"/>
      <c r="C273" s="39" t="s">
        <v>5</v>
      </c>
      <c r="D273" s="36">
        <v>0</v>
      </c>
      <c r="E273" s="36">
        <v>0</v>
      </c>
      <c r="F273" s="36"/>
      <c r="G273" s="36"/>
      <c r="H273" s="36">
        <v>0</v>
      </c>
      <c r="I273" s="36">
        <v>0</v>
      </c>
      <c r="J273" s="36">
        <v>0</v>
      </c>
      <c r="K273" s="15"/>
      <c r="L273" s="68">
        <f t="shared" si="53"/>
        <v>0</v>
      </c>
    </row>
    <row r="274" spans="1:12" ht="16.5" x14ac:dyDescent="0.25">
      <c r="A274" s="81"/>
      <c r="B274" s="74"/>
      <c r="C274" s="39" t="s">
        <v>109</v>
      </c>
      <c r="D274" s="36">
        <v>0</v>
      </c>
      <c r="E274" s="36">
        <v>0</v>
      </c>
      <c r="F274" s="36">
        <f>F275</f>
        <v>201878.31</v>
      </c>
      <c r="G274" s="36">
        <f>G275</f>
        <v>201878.31</v>
      </c>
      <c r="H274" s="36">
        <f>H275+0</f>
        <v>54936.69</v>
      </c>
      <c r="I274" s="36">
        <v>0</v>
      </c>
      <c r="J274" s="36">
        <v>0</v>
      </c>
      <c r="K274" s="15"/>
      <c r="L274" s="68">
        <f t="shared" si="53"/>
        <v>458693.31</v>
      </c>
    </row>
    <row r="275" spans="1:12" ht="49.5" x14ac:dyDescent="0.25">
      <c r="A275" s="81"/>
      <c r="B275" s="74"/>
      <c r="C275" s="55" t="s">
        <v>86</v>
      </c>
      <c r="D275" s="36">
        <v>0</v>
      </c>
      <c r="E275" s="36">
        <v>0</v>
      </c>
      <c r="F275" s="36">
        <f>F277</f>
        <v>201878.31</v>
      </c>
      <c r="G275" s="36">
        <f>G277</f>
        <v>201878.31</v>
      </c>
      <c r="H275" s="36">
        <f>H277</f>
        <v>54936.69</v>
      </c>
      <c r="I275" s="36">
        <v>0</v>
      </c>
      <c r="J275" s="36">
        <v>0</v>
      </c>
      <c r="K275" s="15"/>
      <c r="L275" s="68">
        <f t="shared" si="53"/>
        <v>458693.31</v>
      </c>
    </row>
    <row r="276" spans="1:12" ht="16.5" x14ac:dyDescent="0.25">
      <c r="A276" s="81"/>
      <c r="B276" s="74"/>
      <c r="C276" s="35" t="s">
        <v>104</v>
      </c>
      <c r="D276" s="36">
        <f>D275</f>
        <v>0</v>
      </c>
      <c r="E276" s="36">
        <f t="shared" ref="E276:J276" si="70">E275</f>
        <v>0</v>
      </c>
      <c r="F276" s="36">
        <f t="shared" si="70"/>
        <v>201878.31</v>
      </c>
      <c r="G276" s="36">
        <f t="shared" si="70"/>
        <v>201878.31</v>
      </c>
      <c r="H276" s="36">
        <v>0</v>
      </c>
      <c r="I276" s="36">
        <f t="shared" si="70"/>
        <v>0</v>
      </c>
      <c r="J276" s="36">
        <f t="shared" si="70"/>
        <v>0</v>
      </c>
      <c r="K276" s="15"/>
      <c r="L276" s="68">
        <f t="shared" si="53"/>
        <v>403756.62</v>
      </c>
    </row>
    <row r="277" spans="1:12" ht="66" x14ac:dyDescent="0.25">
      <c r="A277" s="81"/>
      <c r="B277" s="74"/>
      <c r="C277" s="35" t="s">
        <v>87</v>
      </c>
      <c r="D277" s="36">
        <v>0</v>
      </c>
      <c r="E277" s="36">
        <v>0</v>
      </c>
      <c r="F277" s="36">
        <v>201878.31</v>
      </c>
      <c r="G277" s="36">
        <v>201878.31</v>
      </c>
      <c r="H277" s="36">
        <v>54936.69</v>
      </c>
      <c r="I277" s="36">
        <v>0</v>
      </c>
      <c r="J277" s="36">
        <v>0</v>
      </c>
      <c r="K277" s="15"/>
      <c r="L277" s="68">
        <f t="shared" ref="L277:L340" si="71">E277+F277+G277+H277+I277+J277+D277</f>
        <v>458693.31</v>
      </c>
    </row>
    <row r="278" spans="1:12" ht="33" x14ac:dyDescent="0.25">
      <c r="A278" s="81"/>
      <c r="B278" s="74"/>
      <c r="C278" s="39" t="s">
        <v>9</v>
      </c>
      <c r="D278" s="36">
        <v>0</v>
      </c>
      <c r="E278" s="36">
        <v>0</v>
      </c>
      <c r="F278" s="36">
        <f>F280</f>
        <v>2039.17</v>
      </c>
      <c r="G278" s="36">
        <f>G280</f>
        <v>2039.17</v>
      </c>
      <c r="H278" s="36">
        <f t="shared" ref="H278" si="72">H282</f>
        <v>330.41</v>
      </c>
      <c r="I278" s="36">
        <v>0</v>
      </c>
      <c r="J278" s="36">
        <v>0</v>
      </c>
      <c r="K278" s="15"/>
      <c r="L278" s="68">
        <f t="shared" si="71"/>
        <v>4408.75</v>
      </c>
    </row>
    <row r="279" spans="1:12" ht="16.5" x14ac:dyDescent="0.25">
      <c r="A279" s="81"/>
      <c r="B279" s="74"/>
      <c r="C279" s="35" t="s">
        <v>104</v>
      </c>
      <c r="D279" s="36">
        <f>D278</f>
        <v>0</v>
      </c>
      <c r="E279" s="36">
        <f t="shared" ref="E279:J279" si="73">E278</f>
        <v>0</v>
      </c>
      <c r="F279" s="36">
        <f t="shared" si="73"/>
        <v>2039.17</v>
      </c>
      <c r="G279" s="36">
        <f t="shared" si="73"/>
        <v>2039.17</v>
      </c>
      <c r="H279" s="36">
        <v>0</v>
      </c>
      <c r="I279" s="36">
        <f t="shared" si="73"/>
        <v>0</v>
      </c>
      <c r="J279" s="36">
        <f t="shared" si="73"/>
        <v>0</v>
      </c>
      <c r="K279" s="15"/>
      <c r="L279" s="68">
        <f t="shared" si="71"/>
        <v>4078.34</v>
      </c>
    </row>
    <row r="280" spans="1:12" ht="49.5" x14ac:dyDescent="0.25">
      <c r="A280" s="81"/>
      <c r="B280" s="74"/>
      <c r="C280" s="55" t="s">
        <v>86</v>
      </c>
      <c r="D280" s="36">
        <v>0</v>
      </c>
      <c r="E280" s="36">
        <v>0</v>
      </c>
      <c r="F280" s="36">
        <f>F282</f>
        <v>2039.17</v>
      </c>
      <c r="G280" s="36">
        <f>G282</f>
        <v>2039.17</v>
      </c>
      <c r="H280" s="36">
        <f>H282</f>
        <v>330.41</v>
      </c>
      <c r="I280" s="36">
        <f t="shared" ref="I280:I281" si="74">I279</f>
        <v>0</v>
      </c>
      <c r="J280" s="36">
        <f t="shared" ref="J280:J281" si="75">J279</f>
        <v>0</v>
      </c>
      <c r="K280" s="15"/>
      <c r="L280" s="68">
        <f t="shared" si="71"/>
        <v>4408.75</v>
      </c>
    </row>
    <row r="281" spans="1:12" ht="16.5" x14ac:dyDescent="0.25">
      <c r="A281" s="81"/>
      <c r="B281" s="74"/>
      <c r="C281" s="35" t="s">
        <v>105</v>
      </c>
      <c r="D281" s="36">
        <f>D280</f>
        <v>0</v>
      </c>
      <c r="E281" s="36">
        <f t="shared" ref="E281:G281" si="76">E280</f>
        <v>0</v>
      </c>
      <c r="F281" s="36">
        <f t="shared" si="76"/>
        <v>2039.17</v>
      </c>
      <c r="G281" s="36">
        <f t="shared" si="76"/>
        <v>2039.17</v>
      </c>
      <c r="H281" s="36">
        <f t="shared" ref="H281" si="77">H280</f>
        <v>330.41</v>
      </c>
      <c r="I281" s="36">
        <f t="shared" si="74"/>
        <v>0</v>
      </c>
      <c r="J281" s="36">
        <f t="shared" si="75"/>
        <v>0</v>
      </c>
      <c r="K281" s="15"/>
      <c r="L281" s="68">
        <f t="shared" si="71"/>
        <v>4408.75</v>
      </c>
    </row>
    <row r="282" spans="1:12" ht="66" x14ac:dyDescent="0.25">
      <c r="A282" s="81"/>
      <c r="B282" s="74"/>
      <c r="C282" s="35" t="s">
        <v>87</v>
      </c>
      <c r="D282" s="36">
        <v>0</v>
      </c>
      <c r="E282" s="36">
        <v>0</v>
      </c>
      <c r="F282" s="36">
        <v>2039.17</v>
      </c>
      <c r="G282" s="36">
        <v>2039.17</v>
      </c>
      <c r="H282" s="36">
        <f>330.41</f>
        <v>330.41</v>
      </c>
      <c r="I282" s="36">
        <v>0</v>
      </c>
      <c r="J282" s="36">
        <v>0</v>
      </c>
      <c r="K282" s="15"/>
      <c r="L282" s="68">
        <f t="shared" si="71"/>
        <v>4408.75</v>
      </c>
    </row>
    <row r="283" spans="1:12" ht="16.5" x14ac:dyDescent="0.25">
      <c r="A283" s="81"/>
      <c r="B283" s="74"/>
      <c r="C283" s="39" t="s">
        <v>17</v>
      </c>
      <c r="D283" s="36">
        <v>0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15"/>
      <c r="L283" s="68">
        <f t="shared" si="71"/>
        <v>0</v>
      </c>
    </row>
    <row r="284" spans="1:12" ht="33" x14ac:dyDescent="0.25">
      <c r="A284" s="81"/>
      <c r="B284" s="74"/>
      <c r="C284" s="39" t="s">
        <v>16</v>
      </c>
      <c r="D284" s="36">
        <v>0</v>
      </c>
      <c r="E284" s="36">
        <v>0</v>
      </c>
      <c r="F284" s="36">
        <v>0</v>
      </c>
      <c r="G284" s="36">
        <v>0</v>
      </c>
      <c r="H284" s="36">
        <v>0</v>
      </c>
      <c r="I284" s="36">
        <v>0</v>
      </c>
      <c r="J284" s="36">
        <v>0</v>
      </c>
      <c r="K284" s="15"/>
      <c r="L284" s="68">
        <f t="shared" si="71"/>
        <v>0</v>
      </c>
    </row>
    <row r="285" spans="1:12" ht="16.5" x14ac:dyDescent="0.25">
      <c r="A285" s="81"/>
      <c r="B285" s="74"/>
      <c r="C285" s="39" t="s">
        <v>12</v>
      </c>
      <c r="D285" s="36">
        <v>0</v>
      </c>
      <c r="E285" s="36">
        <v>0</v>
      </c>
      <c r="F285" s="36">
        <v>0</v>
      </c>
      <c r="G285" s="36">
        <v>0</v>
      </c>
      <c r="H285" s="36">
        <v>0</v>
      </c>
      <c r="I285" s="36">
        <v>0</v>
      </c>
      <c r="J285" s="36">
        <v>0</v>
      </c>
      <c r="K285" s="15"/>
      <c r="L285" s="68">
        <f t="shared" si="71"/>
        <v>0</v>
      </c>
    </row>
    <row r="286" spans="1:12" ht="33" x14ac:dyDescent="0.25">
      <c r="A286" s="81"/>
      <c r="B286" s="75"/>
      <c r="C286" s="39" t="s">
        <v>13</v>
      </c>
      <c r="D286" s="36">
        <v>0</v>
      </c>
      <c r="E286" s="36">
        <v>0</v>
      </c>
      <c r="F286" s="36">
        <v>0</v>
      </c>
      <c r="G286" s="36">
        <v>0</v>
      </c>
      <c r="H286" s="36">
        <v>0</v>
      </c>
      <c r="I286" s="36">
        <v>0</v>
      </c>
      <c r="J286" s="36">
        <v>0</v>
      </c>
      <c r="K286" s="15"/>
      <c r="L286" s="68">
        <f t="shared" si="71"/>
        <v>0</v>
      </c>
    </row>
    <row r="287" spans="1:12" ht="16.5" customHeight="1" x14ac:dyDescent="0.25">
      <c r="A287" s="81" t="s">
        <v>23</v>
      </c>
      <c r="B287" s="73" t="s">
        <v>52</v>
      </c>
      <c r="C287" s="39" t="s">
        <v>134</v>
      </c>
      <c r="D287" s="56">
        <f>D288</f>
        <v>924.25</v>
      </c>
      <c r="E287" s="56">
        <f t="shared" ref="E287:J287" si="78">E288</f>
        <v>357.59</v>
      </c>
      <c r="F287" s="56">
        <f t="shared" si="78"/>
        <v>1500</v>
      </c>
      <c r="G287" s="56">
        <f t="shared" si="78"/>
        <v>58.58</v>
      </c>
      <c r="H287" s="56">
        <f t="shared" si="78"/>
        <v>1573.59</v>
      </c>
      <c r="I287" s="56">
        <f t="shared" si="78"/>
        <v>0</v>
      </c>
      <c r="J287" s="56">
        <f t="shared" si="78"/>
        <v>0</v>
      </c>
      <c r="K287" s="15"/>
      <c r="L287" s="68">
        <f t="shared" si="71"/>
        <v>4414.01</v>
      </c>
    </row>
    <row r="288" spans="1:12" ht="16.5" x14ac:dyDescent="0.25">
      <c r="A288" s="81"/>
      <c r="B288" s="74"/>
      <c r="C288" s="48" t="s">
        <v>106</v>
      </c>
      <c r="D288" s="36">
        <f>D293</f>
        <v>924.25</v>
      </c>
      <c r="E288" s="36">
        <f>E293</f>
        <v>357.59</v>
      </c>
      <c r="F288" s="36">
        <f>F293</f>
        <v>1500</v>
      </c>
      <c r="G288" s="36">
        <f>G293</f>
        <v>58.58</v>
      </c>
      <c r="H288" s="36">
        <f t="shared" ref="H288" si="79">H293</f>
        <v>1573.59</v>
      </c>
      <c r="I288" s="36">
        <f t="shared" ref="I288:J288" si="80">I293</f>
        <v>0</v>
      </c>
      <c r="J288" s="36">
        <f t="shared" si="80"/>
        <v>0</v>
      </c>
      <c r="K288" s="15"/>
      <c r="L288" s="68">
        <f t="shared" si="71"/>
        <v>4414.01</v>
      </c>
    </row>
    <row r="289" spans="1:12" ht="16.5" x14ac:dyDescent="0.25">
      <c r="A289" s="81"/>
      <c r="B289" s="74"/>
      <c r="C289" s="35" t="s">
        <v>104</v>
      </c>
      <c r="D289" s="36">
        <f>D288</f>
        <v>924.25</v>
      </c>
      <c r="E289" s="36">
        <f t="shared" ref="E289:G289" si="81">E288</f>
        <v>357.59</v>
      </c>
      <c r="F289" s="36">
        <f t="shared" si="81"/>
        <v>1500</v>
      </c>
      <c r="G289" s="36">
        <f t="shared" si="81"/>
        <v>58.58</v>
      </c>
      <c r="H289" s="36">
        <v>0</v>
      </c>
      <c r="I289" s="36">
        <v>0</v>
      </c>
      <c r="J289" s="36">
        <v>0</v>
      </c>
      <c r="K289" s="15"/>
      <c r="L289" s="68">
        <f t="shared" si="71"/>
        <v>2840.42</v>
      </c>
    </row>
    <row r="290" spans="1:12" ht="16.5" x14ac:dyDescent="0.25">
      <c r="A290" s="81"/>
      <c r="B290" s="74"/>
      <c r="C290" s="35" t="s">
        <v>105</v>
      </c>
      <c r="D290" s="36">
        <v>0</v>
      </c>
      <c r="E290" s="36">
        <v>0</v>
      </c>
      <c r="F290" s="36">
        <v>0</v>
      </c>
      <c r="G290" s="36">
        <v>0</v>
      </c>
      <c r="H290" s="36">
        <f>H288</f>
        <v>1573.59</v>
      </c>
      <c r="I290" s="36">
        <f t="shared" ref="I290:J290" si="82">I288</f>
        <v>0</v>
      </c>
      <c r="J290" s="36">
        <f t="shared" si="82"/>
        <v>0</v>
      </c>
      <c r="K290" s="15"/>
      <c r="L290" s="68">
        <f t="shared" si="71"/>
        <v>1573.59</v>
      </c>
    </row>
    <row r="291" spans="1:12" ht="16.5" x14ac:dyDescent="0.25">
      <c r="A291" s="81"/>
      <c r="B291" s="74"/>
      <c r="C291" s="39" t="s">
        <v>5</v>
      </c>
      <c r="D291" s="36">
        <v>0</v>
      </c>
      <c r="E291" s="36">
        <v>0</v>
      </c>
      <c r="F291" s="36">
        <v>0</v>
      </c>
      <c r="G291" s="36">
        <v>0</v>
      </c>
      <c r="H291" s="36">
        <v>0</v>
      </c>
      <c r="I291" s="36">
        <v>0</v>
      </c>
      <c r="J291" s="36">
        <v>0</v>
      </c>
      <c r="K291" s="15"/>
      <c r="L291" s="68">
        <f t="shared" si="71"/>
        <v>0</v>
      </c>
    </row>
    <row r="292" spans="1:12" ht="16.5" x14ac:dyDescent="0.25">
      <c r="A292" s="81"/>
      <c r="B292" s="74"/>
      <c r="C292" s="39" t="s">
        <v>18</v>
      </c>
      <c r="D292" s="36">
        <v>0</v>
      </c>
      <c r="E292" s="36">
        <v>0</v>
      </c>
      <c r="F292" s="36">
        <v>0</v>
      </c>
      <c r="G292" s="36">
        <v>0</v>
      </c>
      <c r="H292" s="36">
        <v>0</v>
      </c>
      <c r="I292" s="36">
        <v>0</v>
      </c>
      <c r="J292" s="36">
        <v>0</v>
      </c>
      <c r="K292" s="15"/>
      <c r="L292" s="68">
        <f t="shared" si="71"/>
        <v>0</v>
      </c>
    </row>
    <row r="293" spans="1:12" ht="33" x14ac:dyDescent="0.25">
      <c r="A293" s="81"/>
      <c r="B293" s="74"/>
      <c r="C293" s="39" t="s">
        <v>9</v>
      </c>
      <c r="D293" s="36">
        <f>D294</f>
        <v>924.25</v>
      </c>
      <c r="E293" s="36">
        <f>E294</f>
        <v>357.59</v>
      </c>
      <c r="F293" s="36">
        <f>F294</f>
        <v>1500</v>
      </c>
      <c r="G293" s="36">
        <f>G294</f>
        <v>58.58</v>
      </c>
      <c r="H293" s="36">
        <f t="shared" ref="H293:J293" si="83">H294</f>
        <v>1573.59</v>
      </c>
      <c r="I293" s="36">
        <f t="shared" si="83"/>
        <v>0</v>
      </c>
      <c r="J293" s="36">
        <f t="shared" si="83"/>
        <v>0</v>
      </c>
      <c r="K293" s="15"/>
      <c r="L293" s="68">
        <f t="shared" si="71"/>
        <v>4414.01</v>
      </c>
    </row>
    <row r="294" spans="1:12" ht="82.5" x14ac:dyDescent="0.25">
      <c r="A294" s="81"/>
      <c r="B294" s="74"/>
      <c r="C294" s="37" t="s">
        <v>88</v>
      </c>
      <c r="D294" s="36">
        <f>D310</f>
        <v>924.25</v>
      </c>
      <c r="E294" s="36">
        <f>E310</f>
        <v>357.59</v>
      </c>
      <c r="F294" s="36">
        <f>F310</f>
        <v>1500</v>
      </c>
      <c r="G294" s="36">
        <f t="shared" ref="G294:H294" si="84">G310</f>
        <v>58.58</v>
      </c>
      <c r="H294" s="36">
        <f t="shared" si="84"/>
        <v>1573.59</v>
      </c>
      <c r="I294" s="36">
        <f t="shared" ref="I294:J294" si="85">I310</f>
        <v>0</v>
      </c>
      <c r="J294" s="36">
        <f t="shared" si="85"/>
        <v>0</v>
      </c>
      <c r="K294" s="15"/>
      <c r="L294" s="68">
        <f t="shared" si="71"/>
        <v>4414.01</v>
      </c>
    </row>
    <row r="295" spans="1:12" ht="16.5" x14ac:dyDescent="0.25">
      <c r="A295" s="81"/>
      <c r="B295" s="74"/>
      <c r="C295" s="35" t="s">
        <v>104</v>
      </c>
      <c r="D295" s="36">
        <f>D294</f>
        <v>924.25</v>
      </c>
      <c r="E295" s="36">
        <f t="shared" ref="E295" si="86">E294</f>
        <v>357.59</v>
      </c>
      <c r="F295" s="36">
        <f t="shared" ref="F295" si="87">F294</f>
        <v>1500</v>
      </c>
      <c r="G295" s="36">
        <f t="shared" ref="G295" si="88">G294</f>
        <v>58.58</v>
      </c>
      <c r="H295" s="36">
        <v>0</v>
      </c>
      <c r="I295" s="36">
        <v>0</v>
      </c>
      <c r="J295" s="36">
        <v>0</v>
      </c>
      <c r="K295" s="15"/>
      <c r="L295" s="68">
        <f t="shared" si="71"/>
        <v>2840.42</v>
      </c>
    </row>
    <row r="296" spans="1:12" ht="16.5" x14ac:dyDescent="0.25">
      <c r="A296" s="81"/>
      <c r="B296" s="74"/>
      <c r="C296" s="35" t="s">
        <v>105</v>
      </c>
      <c r="D296" s="36">
        <v>0</v>
      </c>
      <c r="E296" s="36">
        <v>0</v>
      </c>
      <c r="F296" s="36">
        <v>0</v>
      </c>
      <c r="G296" s="36">
        <v>0</v>
      </c>
      <c r="H296" s="36">
        <f>H294</f>
        <v>1573.59</v>
      </c>
      <c r="I296" s="36">
        <f t="shared" ref="I296:J296" si="89">I294</f>
        <v>0</v>
      </c>
      <c r="J296" s="36">
        <f t="shared" si="89"/>
        <v>0</v>
      </c>
      <c r="K296" s="15"/>
      <c r="L296" s="68">
        <f t="shared" si="71"/>
        <v>1573.59</v>
      </c>
    </row>
    <row r="297" spans="1:12" ht="16.5" x14ac:dyDescent="0.25">
      <c r="A297" s="81"/>
      <c r="B297" s="74"/>
      <c r="C297" s="39" t="s">
        <v>17</v>
      </c>
      <c r="D297" s="36">
        <v>0</v>
      </c>
      <c r="E297" s="36">
        <v>0</v>
      </c>
      <c r="F297" s="36">
        <v>0</v>
      </c>
      <c r="G297" s="36">
        <v>0</v>
      </c>
      <c r="H297" s="36">
        <v>0</v>
      </c>
      <c r="I297" s="36">
        <v>0</v>
      </c>
      <c r="J297" s="36">
        <v>0</v>
      </c>
      <c r="K297" s="15"/>
      <c r="L297" s="68">
        <f t="shared" si="71"/>
        <v>0</v>
      </c>
    </row>
    <row r="298" spans="1:12" ht="33" x14ac:dyDescent="0.25">
      <c r="A298" s="81"/>
      <c r="B298" s="74"/>
      <c r="C298" s="39" t="s">
        <v>16</v>
      </c>
      <c r="D298" s="36">
        <v>0</v>
      </c>
      <c r="E298" s="36">
        <v>0</v>
      </c>
      <c r="F298" s="36">
        <v>0</v>
      </c>
      <c r="G298" s="36">
        <v>0</v>
      </c>
      <c r="H298" s="36">
        <v>0</v>
      </c>
      <c r="I298" s="36">
        <v>0</v>
      </c>
      <c r="J298" s="36">
        <v>0</v>
      </c>
      <c r="K298" s="15"/>
      <c r="L298" s="68">
        <f t="shared" si="71"/>
        <v>0</v>
      </c>
    </row>
    <row r="299" spans="1:12" ht="16.5" x14ac:dyDescent="0.25">
      <c r="A299" s="81"/>
      <c r="B299" s="74"/>
      <c r="C299" s="39" t="s">
        <v>12</v>
      </c>
      <c r="D299" s="36">
        <v>0</v>
      </c>
      <c r="E299" s="36">
        <v>0</v>
      </c>
      <c r="F299" s="36">
        <v>0</v>
      </c>
      <c r="G299" s="36">
        <v>0</v>
      </c>
      <c r="H299" s="36">
        <v>0</v>
      </c>
      <c r="I299" s="36">
        <v>0</v>
      </c>
      <c r="J299" s="36">
        <v>0</v>
      </c>
      <c r="K299" s="15"/>
      <c r="L299" s="68">
        <f t="shared" si="71"/>
        <v>0</v>
      </c>
    </row>
    <row r="300" spans="1:12" ht="33" x14ac:dyDescent="0.25">
      <c r="A300" s="81"/>
      <c r="B300" s="74"/>
      <c r="C300" s="39" t="s">
        <v>13</v>
      </c>
      <c r="D300" s="36">
        <v>0</v>
      </c>
      <c r="E300" s="36">
        <v>0</v>
      </c>
      <c r="F300" s="36">
        <v>0</v>
      </c>
      <c r="G300" s="36">
        <v>0</v>
      </c>
      <c r="H300" s="36">
        <v>0</v>
      </c>
      <c r="I300" s="36">
        <v>0</v>
      </c>
      <c r="J300" s="36">
        <v>0</v>
      </c>
      <c r="K300" s="15"/>
      <c r="L300" s="68">
        <f t="shared" si="71"/>
        <v>0</v>
      </c>
    </row>
    <row r="301" spans="1:12" ht="33" customHeight="1" x14ac:dyDescent="0.25">
      <c r="A301" s="81"/>
      <c r="B301" s="75"/>
      <c r="C301" s="39" t="s">
        <v>14</v>
      </c>
      <c r="D301" s="36">
        <v>0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15"/>
      <c r="L301" s="68">
        <f t="shared" si="71"/>
        <v>0</v>
      </c>
    </row>
    <row r="302" spans="1:12" ht="16.5" x14ac:dyDescent="0.25">
      <c r="A302" s="94"/>
      <c r="B302" s="73" t="s">
        <v>133</v>
      </c>
      <c r="C302" s="48" t="s">
        <v>106</v>
      </c>
      <c r="D302" s="40">
        <f>D307</f>
        <v>924.25</v>
      </c>
      <c r="E302" s="36">
        <f>E307</f>
        <v>357.59</v>
      </c>
      <c r="F302" s="36">
        <f>F307</f>
        <v>1500</v>
      </c>
      <c r="G302" s="36">
        <f t="shared" ref="G302:H302" si="90">G307</f>
        <v>58.58</v>
      </c>
      <c r="H302" s="36">
        <f t="shared" si="90"/>
        <v>1573.59</v>
      </c>
      <c r="I302" s="36">
        <f t="shared" ref="I302:J302" si="91">I307</f>
        <v>0</v>
      </c>
      <c r="J302" s="36">
        <f t="shared" si="91"/>
        <v>0</v>
      </c>
      <c r="K302" s="15"/>
      <c r="L302" s="68">
        <f t="shared" si="71"/>
        <v>4414.01</v>
      </c>
    </row>
    <row r="303" spans="1:12" ht="26.25" customHeight="1" x14ac:dyDescent="0.25">
      <c r="A303" s="94"/>
      <c r="B303" s="74"/>
      <c r="C303" s="35" t="s">
        <v>104</v>
      </c>
      <c r="D303" s="36">
        <f>D302</f>
        <v>924.25</v>
      </c>
      <c r="E303" s="36">
        <f t="shared" ref="E303" si="92">E302</f>
        <v>357.59</v>
      </c>
      <c r="F303" s="36">
        <f t="shared" ref="F303" si="93">F302</f>
        <v>1500</v>
      </c>
      <c r="G303" s="36">
        <f t="shared" ref="G303" si="94">G302</f>
        <v>58.58</v>
      </c>
      <c r="H303" s="36">
        <v>0</v>
      </c>
      <c r="I303" s="36">
        <v>0</v>
      </c>
      <c r="J303" s="36">
        <v>0</v>
      </c>
      <c r="K303" s="15"/>
      <c r="L303" s="68">
        <f t="shared" si="71"/>
        <v>2840.42</v>
      </c>
    </row>
    <row r="304" spans="1:12" ht="28.5" customHeight="1" x14ac:dyDescent="0.25">
      <c r="A304" s="94"/>
      <c r="B304" s="74"/>
      <c r="C304" s="35" t="s">
        <v>105</v>
      </c>
      <c r="D304" s="36">
        <v>0</v>
      </c>
      <c r="E304" s="36">
        <v>0</v>
      </c>
      <c r="F304" s="36">
        <v>0</v>
      </c>
      <c r="G304" s="36">
        <v>0</v>
      </c>
      <c r="H304" s="36">
        <f>H302</f>
        <v>1573.59</v>
      </c>
      <c r="I304" s="36">
        <f t="shared" ref="I304:J304" si="95">I302</f>
        <v>0</v>
      </c>
      <c r="J304" s="36">
        <f t="shared" si="95"/>
        <v>0</v>
      </c>
      <c r="K304" s="15"/>
      <c r="L304" s="68">
        <f t="shared" si="71"/>
        <v>1573.59</v>
      </c>
    </row>
    <row r="305" spans="1:12" ht="17.25" customHeight="1" x14ac:dyDescent="0.25">
      <c r="A305" s="94"/>
      <c r="B305" s="74"/>
      <c r="C305" s="39" t="s">
        <v>5</v>
      </c>
      <c r="D305" s="36">
        <v>0</v>
      </c>
      <c r="E305" s="36">
        <v>0</v>
      </c>
      <c r="F305" s="36">
        <v>0</v>
      </c>
      <c r="G305" s="36">
        <v>0</v>
      </c>
      <c r="H305" s="36">
        <v>0</v>
      </c>
      <c r="I305" s="36">
        <v>0</v>
      </c>
      <c r="J305" s="36">
        <v>0</v>
      </c>
      <c r="K305" s="15"/>
      <c r="L305" s="68">
        <f t="shared" si="71"/>
        <v>0</v>
      </c>
    </row>
    <row r="306" spans="1:12" ht="17.25" customHeight="1" x14ac:dyDescent="0.25">
      <c r="A306" s="94"/>
      <c r="B306" s="74"/>
      <c r="C306" s="39" t="s">
        <v>18</v>
      </c>
      <c r="D306" s="36">
        <v>0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15"/>
      <c r="L306" s="68">
        <f t="shared" si="71"/>
        <v>0</v>
      </c>
    </row>
    <row r="307" spans="1:12" ht="33" x14ac:dyDescent="0.25">
      <c r="A307" s="94"/>
      <c r="B307" s="74"/>
      <c r="C307" s="39" t="s">
        <v>9</v>
      </c>
      <c r="D307" s="40">
        <f>D310</f>
        <v>924.25</v>
      </c>
      <c r="E307" s="36">
        <f>E310</f>
        <v>357.59</v>
      </c>
      <c r="F307" s="36">
        <f>F310</f>
        <v>1500</v>
      </c>
      <c r="G307" s="36">
        <f t="shared" ref="G307:J307" si="96">G310</f>
        <v>58.58</v>
      </c>
      <c r="H307" s="36">
        <f t="shared" si="96"/>
        <v>1573.59</v>
      </c>
      <c r="I307" s="36">
        <f t="shared" si="96"/>
        <v>0</v>
      </c>
      <c r="J307" s="36">
        <f t="shared" si="96"/>
        <v>0</v>
      </c>
      <c r="K307" s="15"/>
      <c r="L307" s="68">
        <f t="shared" si="71"/>
        <v>4414.01</v>
      </c>
    </row>
    <row r="308" spans="1:12" ht="17.25" customHeight="1" x14ac:dyDescent="0.25">
      <c r="A308" s="94"/>
      <c r="B308" s="74"/>
      <c r="C308" s="35" t="s">
        <v>104</v>
      </c>
      <c r="D308" s="36">
        <f>D307</f>
        <v>924.25</v>
      </c>
      <c r="E308" s="36">
        <f t="shared" ref="E308" si="97">E307</f>
        <v>357.59</v>
      </c>
      <c r="F308" s="36">
        <f t="shared" ref="F308" si="98">F307</f>
        <v>1500</v>
      </c>
      <c r="G308" s="36">
        <f t="shared" ref="G308" si="99">G307</f>
        <v>58.58</v>
      </c>
      <c r="H308" s="36">
        <v>0</v>
      </c>
      <c r="I308" s="36">
        <v>0</v>
      </c>
      <c r="J308" s="36">
        <v>0</v>
      </c>
      <c r="K308" s="15"/>
      <c r="L308" s="68">
        <f t="shared" si="71"/>
        <v>2840.42</v>
      </c>
    </row>
    <row r="309" spans="1:12" ht="17.25" customHeight="1" x14ac:dyDescent="0.25">
      <c r="A309" s="94"/>
      <c r="B309" s="74"/>
      <c r="C309" s="35" t="s">
        <v>105</v>
      </c>
      <c r="D309" s="36">
        <v>0</v>
      </c>
      <c r="E309" s="36">
        <v>0</v>
      </c>
      <c r="F309" s="36">
        <v>0</v>
      </c>
      <c r="G309" s="36">
        <v>0</v>
      </c>
      <c r="H309" s="36">
        <f>H307</f>
        <v>1573.59</v>
      </c>
      <c r="I309" s="36">
        <f t="shared" ref="I309:J309" si="100">I307</f>
        <v>0</v>
      </c>
      <c r="J309" s="36">
        <f t="shared" si="100"/>
        <v>0</v>
      </c>
      <c r="K309" s="15"/>
      <c r="L309" s="68">
        <f t="shared" si="71"/>
        <v>1573.59</v>
      </c>
    </row>
    <row r="310" spans="1:12" ht="82.5" x14ac:dyDescent="0.25">
      <c r="A310" s="94"/>
      <c r="B310" s="74"/>
      <c r="C310" s="37" t="s">
        <v>88</v>
      </c>
      <c r="D310" s="40">
        <f>D326</f>
        <v>924.25</v>
      </c>
      <c r="E310" s="36">
        <v>357.59</v>
      </c>
      <c r="F310" s="36">
        <v>1500</v>
      </c>
      <c r="G310" s="36">
        <f t="shared" ref="G310:H310" si="101">G326</f>
        <v>58.58</v>
      </c>
      <c r="H310" s="36">
        <f t="shared" si="101"/>
        <v>1573.59</v>
      </c>
      <c r="I310" s="36">
        <f t="shared" ref="I310:J310" si="102">I326</f>
        <v>0</v>
      </c>
      <c r="J310" s="36">
        <f t="shared" si="102"/>
        <v>0</v>
      </c>
      <c r="K310" s="15"/>
      <c r="L310" s="68">
        <f t="shared" si="71"/>
        <v>4414.01</v>
      </c>
    </row>
    <row r="311" spans="1:12" ht="17.25" customHeight="1" x14ac:dyDescent="0.25">
      <c r="A311" s="94"/>
      <c r="B311" s="74"/>
      <c r="C311" s="35" t="s">
        <v>104</v>
      </c>
      <c r="D311" s="36">
        <f>D310</f>
        <v>924.25</v>
      </c>
      <c r="E311" s="36">
        <f t="shared" ref="E311" si="103">E310</f>
        <v>357.59</v>
      </c>
      <c r="F311" s="36">
        <f t="shared" ref="F311" si="104">F310</f>
        <v>1500</v>
      </c>
      <c r="G311" s="36">
        <f t="shared" ref="G311" si="105">G310</f>
        <v>58.58</v>
      </c>
      <c r="H311" s="36">
        <v>0</v>
      </c>
      <c r="I311" s="36">
        <v>0</v>
      </c>
      <c r="J311" s="36">
        <v>0</v>
      </c>
      <c r="K311" s="15"/>
      <c r="L311" s="68">
        <f t="shared" si="71"/>
        <v>2840.42</v>
      </c>
    </row>
    <row r="312" spans="1:12" ht="17.25" customHeight="1" x14ac:dyDescent="0.25">
      <c r="A312" s="94"/>
      <c r="B312" s="74"/>
      <c r="C312" s="35" t="s">
        <v>105</v>
      </c>
      <c r="D312" s="36">
        <v>0</v>
      </c>
      <c r="E312" s="36">
        <v>0</v>
      </c>
      <c r="F312" s="36">
        <v>0</v>
      </c>
      <c r="G312" s="36">
        <v>0</v>
      </c>
      <c r="H312" s="36">
        <f>H310</f>
        <v>1573.59</v>
      </c>
      <c r="I312" s="36">
        <f t="shared" ref="I312:J312" si="106">I310</f>
        <v>0</v>
      </c>
      <c r="J312" s="36">
        <f t="shared" si="106"/>
        <v>0</v>
      </c>
      <c r="K312" s="15"/>
      <c r="L312" s="68">
        <f t="shared" si="71"/>
        <v>1573.59</v>
      </c>
    </row>
    <row r="313" spans="1:12" ht="17.25" customHeight="1" x14ac:dyDescent="0.25">
      <c r="A313" s="94"/>
      <c r="B313" s="74"/>
      <c r="C313" s="39" t="s">
        <v>17</v>
      </c>
      <c r="D313" s="56"/>
      <c r="E313" s="36">
        <v>0</v>
      </c>
      <c r="F313" s="36">
        <v>0</v>
      </c>
      <c r="G313" s="36">
        <v>0</v>
      </c>
      <c r="H313" s="36">
        <v>0</v>
      </c>
      <c r="I313" s="36">
        <v>0</v>
      </c>
      <c r="J313" s="36">
        <v>0</v>
      </c>
      <c r="K313" s="15"/>
      <c r="L313" s="68">
        <f t="shared" si="71"/>
        <v>0</v>
      </c>
    </row>
    <row r="314" spans="1:12" ht="33" x14ac:dyDescent="0.25">
      <c r="A314" s="94"/>
      <c r="B314" s="74"/>
      <c r="C314" s="39" t="s">
        <v>16</v>
      </c>
      <c r="D314" s="56"/>
      <c r="E314" s="36">
        <v>0</v>
      </c>
      <c r="F314" s="36">
        <v>0</v>
      </c>
      <c r="G314" s="36">
        <v>0</v>
      </c>
      <c r="H314" s="36">
        <v>0</v>
      </c>
      <c r="I314" s="36">
        <v>0</v>
      </c>
      <c r="J314" s="36">
        <v>0</v>
      </c>
      <c r="K314" s="15"/>
      <c r="L314" s="68">
        <f t="shared" si="71"/>
        <v>0</v>
      </c>
    </row>
    <row r="315" spans="1:12" ht="17.25" customHeight="1" x14ac:dyDescent="0.25">
      <c r="A315" s="94"/>
      <c r="B315" s="74"/>
      <c r="C315" s="39" t="s">
        <v>12</v>
      </c>
      <c r="D315" s="56"/>
      <c r="E315" s="36">
        <v>0</v>
      </c>
      <c r="F315" s="36">
        <v>0</v>
      </c>
      <c r="G315" s="36">
        <v>0</v>
      </c>
      <c r="H315" s="36">
        <v>0</v>
      </c>
      <c r="I315" s="36">
        <v>0</v>
      </c>
      <c r="J315" s="36">
        <v>0</v>
      </c>
      <c r="K315" s="15"/>
      <c r="L315" s="68">
        <f t="shared" si="71"/>
        <v>0</v>
      </c>
    </row>
    <row r="316" spans="1:12" ht="33" x14ac:dyDescent="0.25">
      <c r="A316" s="94"/>
      <c r="B316" s="74"/>
      <c r="C316" s="39" t="s">
        <v>13</v>
      </c>
      <c r="D316" s="56"/>
      <c r="E316" s="36">
        <v>0</v>
      </c>
      <c r="F316" s="36">
        <v>0</v>
      </c>
      <c r="G316" s="36">
        <v>0</v>
      </c>
      <c r="H316" s="36">
        <v>0</v>
      </c>
      <c r="I316" s="36">
        <v>0</v>
      </c>
      <c r="J316" s="36">
        <v>0</v>
      </c>
      <c r="K316" s="15"/>
      <c r="L316" s="68">
        <f t="shared" si="71"/>
        <v>0</v>
      </c>
    </row>
    <row r="317" spans="1:12" ht="33" x14ac:dyDescent="0.25">
      <c r="A317" s="94"/>
      <c r="B317" s="75"/>
      <c r="C317" s="39" t="s">
        <v>14</v>
      </c>
      <c r="D317" s="56"/>
      <c r="E317" s="36">
        <v>0</v>
      </c>
      <c r="F317" s="36">
        <v>0</v>
      </c>
      <c r="G317" s="36">
        <v>0</v>
      </c>
      <c r="H317" s="36">
        <v>0</v>
      </c>
      <c r="I317" s="36">
        <v>0</v>
      </c>
      <c r="J317" s="36">
        <v>0</v>
      </c>
      <c r="K317" s="15"/>
      <c r="L317" s="68">
        <f t="shared" si="71"/>
        <v>0</v>
      </c>
    </row>
    <row r="318" spans="1:12" ht="16.5" x14ac:dyDescent="0.25">
      <c r="A318" s="94"/>
      <c r="B318" s="73" t="s">
        <v>52</v>
      </c>
      <c r="C318" s="48" t="s">
        <v>106</v>
      </c>
      <c r="D318" s="36">
        <f>D323</f>
        <v>924.25</v>
      </c>
      <c r="E318" s="36">
        <f>E323</f>
        <v>1000</v>
      </c>
      <c r="F318" s="36">
        <f>F323</f>
        <v>1500</v>
      </c>
      <c r="G318" s="36">
        <f t="shared" ref="G318:H318" si="107">G323</f>
        <v>58.58</v>
      </c>
      <c r="H318" s="36">
        <f t="shared" si="107"/>
        <v>1573.59</v>
      </c>
      <c r="I318" s="36">
        <f t="shared" ref="I318:J318" si="108">I323</f>
        <v>0</v>
      </c>
      <c r="J318" s="36">
        <f t="shared" si="108"/>
        <v>0</v>
      </c>
      <c r="K318" s="15"/>
      <c r="L318" s="68">
        <f t="shared" si="71"/>
        <v>5056.42</v>
      </c>
    </row>
    <row r="319" spans="1:12" ht="33" customHeight="1" x14ac:dyDescent="0.25">
      <c r="A319" s="94"/>
      <c r="B319" s="74"/>
      <c r="C319" s="35" t="s">
        <v>104</v>
      </c>
      <c r="D319" s="36">
        <f>D318</f>
        <v>924.25</v>
      </c>
      <c r="E319" s="36">
        <f t="shared" ref="E319" si="109">E318</f>
        <v>1000</v>
      </c>
      <c r="F319" s="36">
        <f t="shared" ref="F319" si="110">F318</f>
        <v>1500</v>
      </c>
      <c r="G319" s="36">
        <f t="shared" ref="G319" si="111">G318</f>
        <v>58.58</v>
      </c>
      <c r="H319" s="36">
        <v>0</v>
      </c>
      <c r="I319" s="36">
        <v>0</v>
      </c>
      <c r="J319" s="36">
        <v>0</v>
      </c>
      <c r="K319" s="15"/>
      <c r="L319" s="68">
        <f t="shared" si="71"/>
        <v>3482.83</v>
      </c>
    </row>
    <row r="320" spans="1:12" ht="21.75" customHeight="1" x14ac:dyDescent="0.25">
      <c r="A320" s="94"/>
      <c r="B320" s="74"/>
      <c r="C320" s="35" t="s">
        <v>105</v>
      </c>
      <c r="D320" s="36">
        <v>0</v>
      </c>
      <c r="E320" s="36">
        <v>0</v>
      </c>
      <c r="F320" s="36">
        <v>0</v>
      </c>
      <c r="G320" s="36">
        <v>0</v>
      </c>
      <c r="H320" s="36">
        <f>H318</f>
        <v>1573.59</v>
      </c>
      <c r="I320" s="36">
        <f t="shared" ref="I320:J320" si="112">I318</f>
        <v>0</v>
      </c>
      <c r="J320" s="36">
        <f t="shared" si="112"/>
        <v>0</v>
      </c>
      <c r="K320" s="15"/>
      <c r="L320" s="68">
        <f t="shared" si="71"/>
        <v>1573.59</v>
      </c>
    </row>
    <row r="321" spans="1:12" ht="17.25" customHeight="1" x14ac:dyDescent="0.25">
      <c r="A321" s="94"/>
      <c r="B321" s="74"/>
      <c r="C321" s="39" t="s">
        <v>5</v>
      </c>
      <c r="D321" s="36">
        <v>0</v>
      </c>
      <c r="E321" s="36">
        <v>0</v>
      </c>
      <c r="F321" s="36">
        <v>0</v>
      </c>
      <c r="G321" s="36">
        <v>0</v>
      </c>
      <c r="H321" s="36">
        <v>0</v>
      </c>
      <c r="I321" s="36">
        <v>0</v>
      </c>
      <c r="J321" s="36">
        <v>0</v>
      </c>
      <c r="K321" s="15"/>
      <c r="L321" s="68">
        <f t="shared" si="71"/>
        <v>0</v>
      </c>
    </row>
    <row r="322" spans="1:12" ht="17.25" customHeight="1" x14ac:dyDescent="0.25">
      <c r="A322" s="94"/>
      <c r="B322" s="74"/>
      <c r="C322" s="39" t="s">
        <v>18</v>
      </c>
      <c r="D322" s="36">
        <v>0</v>
      </c>
      <c r="E322" s="36">
        <v>0</v>
      </c>
      <c r="F322" s="36">
        <v>0</v>
      </c>
      <c r="G322" s="36">
        <v>0</v>
      </c>
      <c r="H322" s="36">
        <v>0</v>
      </c>
      <c r="I322" s="36">
        <v>0</v>
      </c>
      <c r="J322" s="36">
        <v>0</v>
      </c>
      <c r="K322" s="15"/>
      <c r="L322" s="68">
        <f t="shared" si="71"/>
        <v>0</v>
      </c>
    </row>
    <row r="323" spans="1:12" ht="33" x14ac:dyDescent="0.25">
      <c r="A323" s="94"/>
      <c r="B323" s="74"/>
      <c r="C323" s="39" t="s">
        <v>9</v>
      </c>
      <c r="D323" s="40">
        <f>D326</f>
        <v>924.25</v>
      </c>
      <c r="E323" s="36">
        <f>E326</f>
        <v>1000</v>
      </c>
      <c r="F323" s="36">
        <f>F326</f>
        <v>1500</v>
      </c>
      <c r="G323" s="36">
        <f t="shared" ref="G323:J323" si="113">G326</f>
        <v>58.58</v>
      </c>
      <c r="H323" s="36">
        <f t="shared" si="113"/>
        <v>1573.59</v>
      </c>
      <c r="I323" s="36">
        <f t="shared" si="113"/>
        <v>0</v>
      </c>
      <c r="J323" s="36">
        <f t="shared" si="113"/>
        <v>0</v>
      </c>
      <c r="K323" s="15"/>
      <c r="L323" s="68">
        <f t="shared" si="71"/>
        <v>5056.42</v>
      </c>
    </row>
    <row r="324" spans="1:12" ht="17.25" customHeight="1" x14ac:dyDescent="0.25">
      <c r="A324" s="94"/>
      <c r="B324" s="74"/>
      <c r="C324" s="35" t="s">
        <v>104</v>
      </c>
      <c r="D324" s="36">
        <f>D323</f>
        <v>924.25</v>
      </c>
      <c r="E324" s="36">
        <f t="shared" ref="E324" si="114">E323</f>
        <v>1000</v>
      </c>
      <c r="F324" s="36">
        <f t="shared" ref="F324" si="115">F323</f>
        <v>1500</v>
      </c>
      <c r="G324" s="36">
        <f t="shared" ref="G324" si="116">G323</f>
        <v>58.58</v>
      </c>
      <c r="H324" s="36">
        <v>0</v>
      </c>
      <c r="I324" s="36">
        <v>0</v>
      </c>
      <c r="J324" s="36">
        <v>0</v>
      </c>
      <c r="K324" s="15"/>
      <c r="L324" s="68">
        <f t="shared" si="71"/>
        <v>3482.83</v>
      </c>
    </row>
    <row r="325" spans="1:12" ht="17.25" customHeight="1" x14ac:dyDescent="0.25">
      <c r="A325" s="94"/>
      <c r="B325" s="74"/>
      <c r="C325" s="35" t="s">
        <v>105</v>
      </c>
      <c r="D325" s="36">
        <v>0</v>
      </c>
      <c r="E325" s="36">
        <v>0</v>
      </c>
      <c r="F325" s="36">
        <v>0</v>
      </c>
      <c r="G325" s="36">
        <v>0</v>
      </c>
      <c r="H325" s="36">
        <f>H323</f>
        <v>1573.59</v>
      </c>
      <c r="I325" s="36">
        <f t="shared" ref="I325:J325" si="117">I323</f>
        <v>0</v>
      </c>
      <c r="J325" s="36">
        <f t="shared" si="117"/>
        <v>0</v>
      </c>
      <c r="K325" s="15"/>
      <c r="L325" s="68">
        <f t="shared" si="71"/>
        <v>1573.59</v>
      </c>
    </row>
    <row r="326" spans="1:12" ht="82.5" x14ac:dyDescent="0.25">
      <c r="A326" s="94"/>
      <c r="B326" s="74"/>
      <c r="C326" s="37" t="s">
        <v>88</v>
      </c>
      <c r="D326" s="40">
        <v>924.25</v>
      </c>
      <c r="E326" s="36">
        <v>1000</v>
      </c>
      <c r="F326" s="36">
        <v>1500</v>
      </c>
      <c r="G326" s="36">
        <v>58.58</v>
      </c>
      <c r="H326" s="36">
        <v>1573.59</v>
      </c>
      <c r="I326" s="36">
        <v>0</v>
      </c>
      <c r="J326" s="36">
        <v>0</v>
      </c>
      <c r="K326" s="15"/>
      <c r="L326" s="68">
        <f t="shared" si="71"/>
        <v>5056.42</v>
      </c>
    </row>
    <row r="327" spans="1:12" ht="17.25" customHeight="1" x14ac:dyDescent="0.25">
      <c r="A327" s="94"/>
      <c r="B327" s="74"/>
      <c r="C327" s="35" t="s">
        <v>104</v>
      </c>
      <c r="D327" s="36">
        <f>D326</f>
        <v>924.25</v>
      </c>
      <c r="E327" s="36">
        <f t="shared" ref="E327" si="118">E326</f>
        <v>1000</v>
      </c>
      <c r="F327" s="36">
        <f t="shared" ref="F327" si="119">F326</f>
        <v>1500</v>
      </c>
      <c r="G327" s="36">
        <f t="shared" ref="G327" si="120">G326</f>
        <v>58.58</v>
      </c>
      <c r="H327" s="36">
        <v>0</v>
      </c>
      <c r="I327" s="36">
        <v>0</v>
      </c>
      <c r="J327" s="36">
        <v>0</v>
      </c>
      <c r="K327" s="15"/>
      <c r="L327" s="68">
        <f t="shared" si="71"/>
        <v>3482.83</v>
      </c>
    </row>
    <row r="328" spans="1:12" ht="17.25" customHeight="1" x14ac:dyDescent="0.25">
      <c r="A328" s="94"/>
      <c r="B328" s="74"/>
      <c r="C328" s="35" t="s">
        <v>105</v>
      </c>
      <c r="D328" s="36">
        <v>0</v>
      </c>
      <c r="E328" s="36">
        <v>0</v>
      </c>
      <c r="F328" s="36">
        <v>0</v>
      </c>
      <c r="G328" s="36">
        <v>0</v>
      </c>
      <c r="H328" s="36">
        <f>H326</f>
        <v>1573.59</v>
      </c>
      <c r="I328" s="36">
        <v>0</v>
      </c>
      <c r="J328" s="36">
        <v>0</v>
      </c>
      <c r="K328" s="15"/>
      <c r="L328" s="68">
        <f t="shared" si="71"/>
        <v>1573.59</v>
      </c>
    </row>
    <row r="329" spans="1:12" ht="17.25" customHeight="1" x14ac:dyDescent="0.25">
      <c r="A329" s="94"/>
      <c r="B329" s="74"/>
      <c r="C329" s="39" t="s">
        <v>17</v>
      </c>
      <c r="D329" s="36">
        <v>0</v>
      </c>
      <c r="E329" s="36">
        <v>0</v>
      </c>
      <c r="F329" s="36">
        <v>0</v>
      </c>
      <c r="G329" s="36">
        <v>0</v>
      </c>
      <c r="H329" s="36">
        <v>0</v>
      </c>
      <c r="I329" s="36">
        <v>0</v>
      </c>
      <c r="J329" s="36">
        <v>0</v>
      </c>
      <c r="K329" s="15"/>
      <c r="L329" s="68">
        <f t="shared" si="71"/>
        <v>0</v>
      </c>
    </row>
    <row r="330" spans="1:12" ht="33" x14ac:dyDescent="0.25">
      <c r="A330" s="94"/>
      <c r="B330" s="74"/>
      <c r="C330" s="39" t="s">
        <v>16</v>
      </c>
      <c r="D330" s="36">
        <v>0</v>
      </c>
      <c r="E330" s="36">
        <v>0</v>
      </c>
      <c r="F330" s="36">
        <v>0</v>
      </c>
      <c r="G330" s="36">
        <v>0</v>
      </c>
      <c r="H330" s="36">
        <v>0</v>
      </c>
      <c r="I330" s="36">
        <v>0</v>
      </c>
      <c r="J330" s="36">
        <v>0</v>
      </c>
      <c r="K330" s="15"/>
      <c r="L330" s="68">
        <f t="shared" si="71"/>
        <v>0</v>
      </c>
    </row>
    <row r="331" spans="1:12" ht="17.25" customHeight="1" x14ac:dyDescent="0.25">
      <c r="A331" s="94"/>
      <c r="B331" s="74"/>
      <c r="C331" s="39" t="s">
        <v>12</v>
      </c>
      <c r="D331" s="36">
        <v>0</v>
      </c>
      <c r="E331" s="36">
        <v>0</v>
      </c>
      <c r="F331" s="36">
        <v>0</v>
      </c>
      <c r="G331" s="36">
        <v>0</v>
      </c>
      <c r="H331" s="36">
        <v>0</v>
      </c>
      <c r="I331" s="36">
        <v>0</v>
      </c>
      <c r="J331" s="36">
        <v>0</v>
      </c>
      <c r="K331" s="15"/>
      <c r="L331" s="68">
        <f t="shared" si="71"/>
        <v>0</v>
      </c>
    </row>
    <row r="332" spans="1:12" ht="33" x14ac:dyDescent="0.25">
      <c r="A332" s="94"/>
      <c r="B332" s="74"/>
      <c r="C332" s="39" t="s">
        <v>13</v>
      </c>
      <c r="D332" s="36">
        <v>0</v>
      </c>
      <c r="E332" s="36">
        <v>0</v>
      </c>
      <c r="F332" s="36">
        <v>0</v>
      </c>
      <c r="G332" s="36">
        <v>0</v>
      </c>
      <c r="H332" s="36">
        <v>0</v>
      </c>
      <c r="I332" s="36">
        <v>0</v>
      </c>
      <c r="J332" s="36">
        <v>0</v>
      </c>
      <c r="K332" s="15"/>
      <c r="L332" s="68">
        <f t="shared" si="71"/>
        <v>0</v>
      </c>
    </row>
    <row r="333" spans="1:12" ht="33" x14ac:dyDescent="0.25">
      <c r="A333" s="94"/>
      <c r="B333" s="75"/>
      <c r="C333" s="39" t="s">
        <v>14</v>
      </c>
      <c r="D333" s="36">
        <v>0</v>
      </c>
      <c r="E333" s="36">
        <v>0</v>
      </c>
      <c r="F333" s="36">
        <v>0</v>
      </c>
      <c r="G333" s="36">
        <v>0</v>
      </c>
      <c r="H333" s="36">
        <v>0</v>
      </c>
      <c r="I333" s="36">
        <v>0</v>
      </c>
      <c r="J333" s="36">
        <v>0</v>
      </c>
      <c r="K333" s="15"/>
      <c r="L333" s="68">
        <f t="shared" si="71"/>
        <v>0</v>
      </c>
    </row>
    <row r="334" spans="1:12" ht="16.5" x14ac:dyDescent="0.25">
      <c r="A334" s="73" t="s">
        <v>24</v>
      </c>
      <c r="B334" s="73" t="s">
        <v>25</v>
      </c>
      <c r="C334" s="48" t="s">
        <v>106</v>
      </c>
      <c r="D334" s="40">
        <f t="shared" ref="D334:J334" si="121">D338+D340</f>
        <v>4161.2299999999996</v>
      </c>
      <c r="E334" s="36">
        <f t="shared" si="121"/>
        <v>4219.63</v>
      </c>
      <c r="F334" s="36">
        <f t="shared" si="121"/>
        <v>3913.23</v>
      </c>
      <c r="G334" s="36">
        <f t="shared" si="121"/>
        <v>3404.64</v>
      </c>
      <c r="H334" s="36">
        <f t="shared" si="121"/>
        <v>7432.46</v>
      </c>
      <c r="I334" s="36">
        <f t="shared" si="121"/>
        <v>0</v>
      </c>
      <c r="J334" s="36">
        <f t="shared" si="121"/>
        <v>0</v>
      </c>
      <c r="K334" s="15"/>
      <c r="L334" s="68">
        <f>E334+F334+G334+H334+I334+J334+D334</f>
        <v>23131.19</v>
      </c>
    </row>
    <row r="335" spans="1:12" ht="16.5" x14ac:dyDescent="0.25">
      <c r="A335" s="74"/>
      <c r="B335" s="74"/>
      <c r="C335" s="35" t="s">
        <v>104</v>
      </c>
      <c r="D335" s="40">
        <f>D334</f>
        <v>4161.2299999999996</v>
      </c>
      <c r="E335" s="40">
        <f t="shared" ref="E335:G335" si="122">E334</f>
        <v>4219.63</v>
      </c>
      <c r="F335" s="40">
        <f t="shared" si="122"/>
        <v>3913.23</v>
      </c>
      <c r="G335" s="40">
        <f t="shared" si="122"/>
        <v>3404.64</v>
      </c>
      <c r="H335" s="36">
        <v>0</v>
      </c>
      <c r="I335" s="36">
        <v>0</v>
      </c>
      <c r="J335" s="36">
        <v>0</v>
      </c>
      <c r="K335" s="15"/>
      <c r="L335" s="68">
        <f t="shared" si="71"/>
        <v>15698.73</v>
      </c>
    </row>
    <row r="336" spans="1:12" ht="16.5" x14ac:dyDescent="0.25">
      <c r="A336" s="74"/>
      <c r="B336" s="74"/>
      <c r="C336" s="35" t="s">
        <v>105</v>
      </c>
      <c r="D336" s="36">
        <v>0</v>
      </c>
      <c r="E336" s="36">
        <v>0</v>
      </c>
      <c r="F336" s="36">
        <v>0</v>
      </c>
      <c r="G336" s="36">
        <v>0</v>
      </c>
      <c r="H336" s="36">
        <f>H334</f>
        <v>7432.46</v>
      </c>
      <c r="I336" s="36">
        <f t="shared" ref="I336:J336" si="123">I334</f>
        <v>0</v>
      </c>
      <c r="J336" s="36">
        <f t="shared" si="123"/>
        <v>0</v>
      </c>
      <c r="K336" s="15"/>
      <c r="L336" s="68">
        <f t="shared" si="71"/>
        <v>7432.46</v>
      </c>
    </row>
    <row r="337" spans="1:12" ht="17.25" customHeight="1" x14ac:dyDescent="0.25">
      <c r="A337" s="74"/>
      <c r="B337" s="74"/>
      <c r="C337" s="39" t="s">
        <v>5</v>
      </c>
      <c r="D337" s="36">
        <v>0</v>
      </c>
      <c r="E337" s="36">
        <v>0</v>
      </c>
      <c r="F337" s="36">
        <v>0</v>
      </c>
      <c r="G337" s="36">
        <v>0</v>
      </c>
      <c r="H337" s="36">
        <v>0</v>
      </c>
      <c r="I337" s="36">
        <v>0</v>
      </c>
      <c r="J337" s="36">
        <v>0</v>
      </c>
      <c r="K337" s="15"/>
      <c r="L337" s="68">
        <f t="shared" si="71"/>
        <v>0</v>
      </c>
    </row>
    <row r="338" spans="1:12" ht="33" x14ac:dyDescent="0.25">
      <c r="A338" s="74"/>
      <c r="B338" s="74"/>
      <c r="C338" s="39" t="s">
        <v>7</v>
      </c>
      <c r="D338" s="36">
        <f>D339</f>
        <v>2733.23</v>
      </c>
      <c r="E338" s="36">
        <f>E339</f>
        <v>3169.93</v>
      </c>
      <c r="F338" s="36">
        <f>F339</f>
        <v>3911.87</v>
      </c>
      <c r="G338" s="36">
        <f>G339</f>
        <v>2839.64</v>
      </c>
      <c r="H338" s="36">
        <f t="shared" ref="H338:J338" si="124">H339</f>
        <v>7127.46</v>
      </c>
      <c r="I338" s="36">
        <f t="shared" si="124"/>
        <v>0</v>
      </c>
      <c r="J338" s="36">
        <f t="shared" si="124"/>
        <v>0</v>
      </c>
      <c r="K338" s="15"/>
      <c r="L338" s="68">
        <f t="shared" si="71"/>
        <v>19782.129999999997</v>
      </c>
    </row>
    <row r="339" spans="1:12" ht="82.5" x14ac:dyDescent="0.25">
      <c r="A339" s="74"/>
      <c r="B339" s="74"/>
      <c r="C339" s="35" t="s">
        <v>85</v>
      </c>
      <c r="D339" s="40">
        <f>D392</f>
        <v>2733.23</v>
      </c>
      <c r="E339" s="36">
        <f>E392+E447+E405</f>
        <v>3169.93</v>
      </c>
      <c r="F339" s="36">
        <f>F392+F447+F405</f>
        <v>3911.87</v>
      </c>
      <c r="G339" s="36">
        <f>G392+G433</f>
        <v>2839.64</v>
      </c>
      <c r="H339" s="36">
        <f>H392</f>
        <v>7127.46</v>
      </c>
      <c r="I339" s="36">
        <f t="shared" ref="I339" si="125">I392</f>
        <v>0</v>
      </c>
      <c r="J339" s="36">
        <f t="shared" ref="J339" si="126">J392</f>
        <v>0</v>
      </c>
      <c r="K339" s="15"/>
      <c r="L339" s="68">
        <f t="shared" si="71"/>
        <v>19782.129999999997</v>
      </c>
    </row>
    <row r="340" spans="1:12" ht="33" x14ac:dyDescent="0.25">
      <c r="A340" s="74"/>
      <c r="B340" s="74"/>
      <c r="C340" s="39" t="s">
        <v>9</v>
      </c>
      <c r="D340" s="40">
        <f>D343</f>
        <v>1428</v>
      </c>
      <c r="E340" s="36">
        <f>E343</f>
        <v>1049.7</v>
      </c>
      <c r="F340" s="36">
        <f>F343+F346</f>
        <v>1.36</v>
      </c>
      <c r="G340" s="36">
        <f>G343+G346</f>
        <v>565</v>
      </c>
      <c r="H340" s="36">
        <f>H343</f>
        <v>305</v>
      </c>
      <c r="I340" s="36">
        <f t="shared" ref="I340:J340" si="127">I343</f>
        <v>0</v>
      </c>
      <c r="J340" s="36">
        <f t="shared" si="127"/>
        <v>0</v>
      </c>
      <c r="K340" s="15"/>
      <c r="L340" s="68">
        <f t="shared" si="71"/>
        <v>3349.06</v>
      </c>
    </row>
    <row r="341" spans="1:12" ht="17.25" customHeight="1" x14ac:dyDescent="0.25">
      <c r="A341" s="74"/>
      <c r="B341" s="74"/>
      <c r="C341" s="35" t="s">
        <v>104</v>
      </c>
      <c r="D341" s="40">
        <f>D340</f>
        <v>1428</v>
      </c>
      <c r="E341" s="40">
        <f t="shared" ref="E341:G341" si="128">E340</f>
        <v>1049.7</v>
      </c>
      <c r="F341" s="40">
        <f t="shared" si="128"/>
        <v>1.36</v>
      </c>
      <c r="G341" s="40">
        <f t="shared" si="128"/>
        <v>565</v>
      </c>
      <c r="H341" s="36">
        <v>0</v>
      </c>
      <c r="I341" s="36">
        <v>0</v>
      </c>
      <c r="J341" s="36">
        <v>0</v>
      </c>
      <c r="K341" s="15"/>
      <c r="L341" s="68">
        <f t="shared" ref="L341:L404" si="129">E341+F341+G341+H341+I341+J341+D341</f>
        <v>3044.06</v>
      </c>
    </row>
    <row r="342" spans="1:12" ht="17.25" customHeight="1" x14ac:dyDescent="0.25">
      <c r="A342" s="74"/>
      <c r="B342" s="74"/>
      <c r="C342" s="35" t="s">
        <v>105</v>
      </c>
      <c r="D342" s="36">
        <v>0</v>
      </c>
      <c r="E342" s="36">
        <v>0</v>
      </c>
      <c r="F342" s="36">
        <v>0</v>
      </c>
      <c r="G342" s="36">
        <v>0</v>
      </c>
      <c r="H342" s="36">
        <f>H340</f>
        <v>305</v>
      </c>
      <c r="I342" s="36">
        <f t="shared" ref="I342:J342" si="130">I340</f>
        <v>0</v>
      </c>
      <c r="J342" s="36">
        <f t="shared" si="130"/>
        <v>0</v>
      </c>
      <c r="K342" s="15"/>
      <c r="L342" s="68">
        <f t="shared" si="129"/>
        <v>305</v>
      </c>
    </row>
    <row r="343" spans="1:12" ht="82.5" x14ac:dyDescent="0.25">
      <c r="A343" s="74"/>
      <c r="B343" s="74"/>
      <c r="C343" s="35" t="s">
        <v>85</v>
      </c>
      <c r="D343" s="36">
        <f>D362+D408</f>
        <v>1428</v>
      </c>
      <c r="E343" s="36">
        <f>E362+E408</f>
        <v>1049.7</v>
      </c>
      <c r="F343" s="36">
        <f>F408</f>
        <v>1.36</v>
      </c>
      <c r="G343" s="36">
        <f>G362+G450</f>
        <v>565</v>
      </c>
      <c r="H343" s="36">
        <f>H362</f>
        <v>305</v>
      </c>
      <c r="I343" s="36">
        <f t="shared" ref="I343:J343" si="131">I362</f>
        <v>0</v>
      </c>
      <c r="J343" s="36">
        <f t="shared" si="131"/>
        <v>0</v>
      </c>
      <c r="K343" s="15"/>
      <c r="L343" s="68">
        <f t="shared" si="129"/>
        <v>3349.06</v>
      </c>
    </row>
    <row r="344" spans="1:12" ht="17.25" customHeight="1" x14ac:dyDescent="0.25">
      <c r="A344" s="74"/>
      <c r="B344" s="74"/>
      <c r="C344" s="35" t="s">
        <v>104</v>
      </c>
      <c r="D344" s="40">
        <f>D343</f>
        <v>1428</v>
      </c>
      <c r="E344" s="40">
        <f t="shared" ref="E344" si="132">E343</f>
        <v>1049.7</v>
      </c>
      <c r="F344" s="40">
        <f t="shared" ref="F344" si="133">F343</f>
        <v>1.36</v>
      </c>
      <c r="G344" s="40">
        <f t="shared" ref="G344" si="134">G343</f>
        <v>565</v>
      </c>
      <c r="H344" s="36">
        <v>0</v>
      </c>
      <c r="I344" s="36">
        <v>0</v>
      </c>
      <c r="J344" s="36">
        <v>0</v>
      </c>
      <c r="K344" s="15"/>
      <c r="L344" s="68">
        <f t="shared" si="129"/>
        <v>3044.06</v>
      </c>
    </row>
    <row r="345" spans="1:12" ht="17.25" customHeight="1" x14ac:dyDescent="0.25">
      <c r="A345" s="74"/>
      <c r="B345" s="74"/>
      <c r="C345" s="35" t="s">
        <v>105</v>
      </c>
      <c r="D345" s="36">
        <v>0</v>
      </c>
      <c r="E345" s="36">
        <v>0</v>
      </c>
      <c r="F345" s="36">
        <v>0</v>
      </c>
      <c r="G345" s="36">
        <v>0</v>
      </c>
      <c r="H345" s="36">
        <f>H343</f>
        <v>305</v>
      </c>
      <c r="I345" s="36">
        <f t="shared" ref="I345:J345" si="135">I343</f>
        <v>0</v>
      </c>
      <c r="J345" s="36">
        <f t="shared" si="135"/>
        <v>0</v>
      </c>
      <c r="K345" s="15"/>
      <c r="L345" s="68">
        <f t="shared" si="129"/>
        <v>305</v>
      </c>
    </row>
    <row r="346" spans="1:12" ht="49.5" x14ac:dyDescent="0.25">
      <c r="A346" s="74"/>
      <c r="B346" s="74"/>
      <c r="C346" s="55" t="s">
        <v>86</v>
      </c>
      <c r="D346" s="36">
        <v>0</v>
      </c>
      <c r="E346" s="36">
        <v>0</v>
      </c>
      <c r="F346" s="36">
        <v>0</v>
      </c>
      <c r="G346" s="36">
        <v>0</v>
      </c>
      <c r="H346" s="36">
        <v>0</v>
      </c>
      <c r="I346" s="36">
        <v>0</v>
      </c>
      <c r="J346" s="36">
        <v>0</v>
      </c>
      <c r="K346" s="15"/>
      <c r="L346" s="68">
        <f t="shared" si="129"/>
        <v>0</v>
      </c>
    </row>
    <row r="347" spans="1:12" ht="66" x14ac:dyDescent="0.25">
      <c r="A347" s="74"/>
      <c r="B347" s="74"/>
      <c r="C347" s="35" t="s">
        <v>87</v>
      </c>
      <c r="D347" s="36">
        <v>0</v>
      </c>
      <c r="E347" s="36">
        <v>0</v>
      </c>
      <c r="F347" s="36">
        <v>0</v>
      </c>
      <c r="G347" s="36">
        <v>0</v>
      </c>
      <c r="H347" s="36">
        <v>0</v>
      </c>
      <c r="I347" s="36">
        <v>0</v>
      </c>
      <c r="J347" s="36">
        <v>0</v>
      </c>
      <c r="K347" s="15"/>
      <c r="L347" s="68">
        <f t="shared" si="129"/>
        <v>0</v>
      </c>
    </row>
    <row r="348" spans="1:12" ht="17.25" customHeight="1" x14ac:dyDescent="0.25">
      <c r="A348" s="74"/>
      <c r="B348" s="74"/>
      <c r="C348" s="39" t="s">
        <v>15</v>
      </c>
      <c r="D348" s="36">
        <v>0</v>
      </c>
      <c r="E348" s="36">
        <v>0</v>
      </c>
      <c r="F348" s="36">
        <v>0</v>
      </c>
      <c r="G348" s="36">
        <v>0</v>
      </c>
      <c r="H348" s="36">
        <v>0</v>
      </c>
      <c r="I348" s="36">
        <v>0</v>
      </c>
      <c r="J348" s="36">
        <v>0</v>
      </c>
      <c r="K348" s="15"/>
      <c r="L348" s="68">
        <f t="shared" si="129"/>
        <v>0</v>
      </c>
    </row>
    <row r="349" spans="1:12" ht="33" x14ac:dyDescent="0.25">
      <c r="A349" s="74"/>
      <c r="B349" s="74"/>
      <c r="C349" s="39" t="s">
        <v>16</v>
      </c>
      <c r="D349" s="36">
        <v>0</v>
      </c>
      <c r="E349" s="36">
        <v>0</v>
      </c>
      <c r="F349" s="36">
        <v>0</v>
      </c>
      <c r="G349" s="36">
        <v>0</v>
      </c>
      <c r="H349" s="36">
        <v>0</v>
      </c>
      <c r="I349" s="36">
        <v>0</v>
      </c>
      <c r="J349" s="36">
        <v>0</v>
      </c>
      <c r="K349" s="15"/>
      <c r="L349" s="68">
        <f t="shared" si="129"/>
        <v>0</v>
      </c>
    </row>
    <row r="350" spans="1:12" ht="17.25" customHeight="1" x14ac:dyDescent="0.25">
      <c r="A350" s="74"/>
      <c r="B350" s="74"/>
      <c r="C350" s="39" t="s">
        <v>12</v>
      </c>
      <c r="D350" s="36">
        <v>0</v>
      </c>
      <c r="E350" s="36">
        <v>0</v>
      </c>
      <c r="F350" s="36">
        <v>0</v>
      </c>
      <c r="G350" s="36">
        <v>0</v>
      </c>
      <c r="H350" s="36">
        <v>0</v>
      </c>
      <c r="I350" s="36">
        <v>0</v>
      </c>
      <c r="J350" s="36">
        <v>0</v>
      </c>
      <c r="K350" s="15"/>
      <c r="L350" s="68">
        <f t="shared" si="129"/>
        <v>0</v>
      </c>
    </row>
    <row r="351" spans="1:12" ht="17.25" customHeight="1" x14ac:dyDescent="0.25">
      <c r="A351" s="74"/>
      <c r="B351" s="74"/>
      <c r="C351" s="39" t="s">
        <v>22</v>
      </c>
      <c r="D351" s="36">
        <v>0</v>
      </c>
      <c r="E351" s="36">
        <v>0</v>
      </c>
      <c r="F351" s="36">
        <v>0</v>
      </c>
      <c r="G351" s="36">
        <v>0</v>
      </c>
      <c r="H351" s="36">
        <v>0</v>
      </c>
      <c r="I351" s="36">
        <v>0</v>
      </c>
      <c r="J351" s="36">
        <v>0</v>
      </c>
      <c r="K351" s="15"/>
      <c r="L351" s="68">
        <f t="shared" si="129"/>
        <v>0</v>
      </c>
    </row>
    <row r="352" spans="1:12" ht="33" customHeight="1" x14ac:dyDescent="0.25">
      <c r="A352" s="75"/>
      <c r="B352" s="75"/>
      <c r="C352" s="35" t="s">
        <v>14</v>
      </c>
      <c r="D352" s="36">
        <v>0</v>
      </c>
      <c r="E352" s="36">
        <v>0</v>
      </c>
      <c r="F352" s="36">
        <v>0</v>
      </c>
      <c r="G352" s="36">
        <v>0</v>
      </c>
      <c r="H352" s="36">
        <v>0</v>
      </c>
      <c r="I352" s="36">
        <v>0</v>
      </c>
      <c r="J352" s="36">
        <v>0</v>
      </c>
      <c r="K352" s="15"/>
      <c r="L352" s="68">
        <f t="shared" si="129"/>
        <v>0</v>
      </c>
    </row>
    <row r="353" spans="1:12" ht="16.5" x14ac:dyDescent="0.25">
      <c r="A353" s="81" t="s">
        <v>26</v>
      </c>
      <c r="B353" s="73" t="s">
        <v>135</v>
      </c>
      <c r="C353" s="50" t="s">
        <v>106</v>
      </c>
      <c r="D353" s="40">
        <f>D359</f>
        <v>1428</v>
      </c>
      <c r="E353" s="36">
        <f t="shared" ref="E353:J353" si="136">E357+E359</f>
        <v>1049</v>
      </c>
      <c r="F353" s="36">
        <f t="shared" si="136"/>
        <v>0</v>
      </c>
      <c r="G353" s="36">
        <f t="shared" si="136"/>
        <v>525</v>
      </c>
      <c r="H353" s="36">
        <f t="shared" si="136"/>
        <v>305</v>
      </c>
      <c r="I353" s="36">
        <f t="shared" si="136"/>
        <v>0</v>
      </c>
      <c r="J353" s="36">
        <f t="shared" si="136"/>
        <v>0</v>
      </c>
      <c r="K353" s="15"/>
      <c r="L353" s="68">
        <f t="shared" si="129"/>
        <v>3307</v>
      </c>
    </row>
    <row r="354" spans="1:12" ht="38.25" customHeight="1" x14ac:dyDescent="0.25">
      <c r="A354" s="81"/>
      <c r="B354" s="74"/>
      <c r="C354" s="50" t="s">
        <v>104</v>
      </c>
      <c r="D354" s="40">
        <f>D353</f>
        <v>1428</v>
      </c>
      <c r="E354" s="40">
        <f t="shared" ref="E354:G354" si="137">E353</f>
        <v>1049</v>
      </c>
      <c r="F354" s="40">
        <f t="shared" si="137"/>
        <v>0</v>
      </c>
      <c r="G354" s="40">
        <f t="shared" si="137"/>
        <v>525</v>
      </c>
      <c r="H354" s="36">
        <v>0</v>
      </c>
      <c r="I354" s="36">
        <v>0</v>
      </c>
      <c r="J354" s="36">
        <v>0</v>
      </c>
      <c r="K354" s="15"/>
      <c r="L354" s="68">
        <f t="shared" si="129"/>
        <v>3002</v>
      </c>
    </row>
    <row r="355" spans="1:12" ht="35.25" customHeight="1" x14ac:dyDescent="0.25">
      <c r="A355" s="81"/>
      <c r="B355" s="74"/>
      <c r="C355" s="50" t="s">
        <v>105</v>
      </c>
      <c r="D355" s="40"/>
      <c r="E355" s="36"/>
      <c r="F355" s="36"/>
      <c r="G355" s="36"/>
      <c r="H355" s="36">
        <f>H353</f>
        <v>305</v>
      </c>
      <c r="I355" s="36">
        <f t="shared" ref="I355:J355" si="138">I353</f>
        <v>0</v>
      </c>
      <c r="J355" s="36">
        <f t="shared" si="138"/>
        <v>0</v>
      </c>
      <c r="K355" s="15"/>
      <c r="L355" s="68">
        <f t="shared" si="129"/>
        <v>305</v>
      </c>
    </row>
    <row r="356" spans="1:12" ht="17.25" customHeight="1" x14ac:dyDescent="0.25">
      <c r="A356" s="81"/>
      <c r="B356" s="74"/>
      <c r="C356" s="39" t="s">
        <v>5</v>
      </c>
      <c r="D356" s="36">
        <v>0</v>
      </c>
      <c r="E356" s="36">
        <v>0</v>
      </c>
      <c r="F356" s="36">
        <v>0</v>
      </c>
      <c r="G356" s="36">
        <v>0</v>
      </c>
      <c r="H356" s="36">
        <v>0</v>
      </c>
      <c r="I356" s="36">
        <v>0</v>
      </c>
      <c r="J356" s="36">
        <v>0</v>
      </c>
      <c r="K356" s="15"/>
      <c r="L356" s="68">
        <f t="shared" si="129"/>
        <v>0</v>
      </c>
    </row>
    <row r="357" spans="1:12" ht="33" x14ac:dyDescent="0.25">
      <c r="A357" s="81"/>
      <c r="B357" s="74"/>
      <c r="C357" s="39" t="s">
        <v>7</v>
      </c>
      <c r="D357" s="36">
        <v>0</v>
      </c>
      <c r="E357" s="36">
        <v>0</v>
      </c>
      <c r="F357" s="36">
        <v>0</v>
      </c>
      <c r="G357" s="36">
        <v>0</v>
      </c>
      <c r="H357" s="36">
        <v>0</v>
      </c>
      <c r="I357" s="36">
        <v>0</v>
      </c>
      <c r="J357" s="36">
        <v>0</v>
      </c>
      <c r="K357" s="15"/>
      <c r="L357" s="68">
        <f t="shared" si="129"/>
        <v>0</v>
      </c>
    </row>
    <row r="358" spans="1:12" ht="82.5" x14ac:dyDescent="0.25">
      <c r="A358" s="81"/>
      <c r="B358" s="74"/>
      <c r="C358" s="39" t="s">
        <v>85</v>
      </c>
      <c r="D358" s="36">
        <v>0</v>
      </c>
      <c r="E358" s="36">
        <v>0</v>
      </c>
      <c r="F358" s="36">
        <v>0</v>
      </c>
      <c r="G358" s="36">
        <v>0</v>
      </c>
      <c r="H358" s="36">
        <v>0</v>
      </c>
      <c r="I358" s="36">
        <v>0</v>
      </c>
      <c r="J358" s="36">
        <v>0</v>
      </c>
      <c r="K358" s="15"/>
      <c r="L358" s="68">
        <f t="shared" si="129"/>
        <v>0</v>
      </c>
    </row>
    <row r="359" spans="1:12" ht="33" x14ac:dyDescent="0.25">
      <c r="A359" s="81"/>
      <c r="B359" s="74"/>
      <c r="C359" s="39" t="s">
        <v>9</v>
      </c>
      <c r="D359" s="40">
        <f>D362</f>
        <v>1428</v>
      </c>
      <c r="E359" s="36">
        <f>E362</f>
        <v>1049</v>
      </c>
      <c r="F359" s="36">
        <f>F362</f>
        <v>0</v>
      </c>
      <c r="G359" s="36">
        <f>G362</f>
        <v>525</v>
      </c>
      <c r="H359" s="36">
        <f>H362</f>
        <v>305</v>
      </c>
      <c r="I359" s="36">
        <f t="shared" ref="I359:J359" si="139">I362</f>
        <v>0</v>
      </c>
      <c r="J359" s="36">
        <f t="shared" si="139"/>
        <v>0</v>
      </c>
      <c r="K359" s="15"/>
      <c r="L359" s="68">
        <f t="shared" si="129"/>
        <v>3307</v>
      </c>
    </row>
    <row r="360" spans="1:12" ht="17.25" customHeight="1" x14ac:dyDescent="0.25">
      <c r="A360" s="81"/>
      <c r="B360" s="74"/>
      <c r="C360" s="50" t="s">
        <v>104</v>
      </c>
      <c r="D360" s="40">
        <f>D359</f>
        <v>1428</v>
      </c>
      <c r="E360" s="40">
        <f t="shared" ref="E360" si="140">E359</f>
        <v>1049</v>
      </c>
      <c r="F360" s="40">
        <f t="shared" ref="F360" si="141">F359</f>
        <v>0</v>
      </c>
      <c r="G360" s="40">
        <f t="shared" ref="G360" si="142">G359</f>
        <v>525</v>
      </c>
      <c r="H360" s="36">
        <v>0</v>
      </c>
      <c r="I360" s="36">
        <v>0</v>
      </c>
      <c r="J360" s="36">
        <v>0</v>
      </c>
      <c r="K360" s="15"/>
      <c r="L360" s="68">
        <f t="shared" si="129"/>
        <v>3002</v>
      </c>
    </row>
    <row r="361" spans="1:12" ht="17.25" customHeight="1" x14ac:dyDescent="0.25">
      <c r="A361" s="81"/>
      <c r="B361" s="74"/>
      <c r="C361" s="50" t="s">
        <v>105</v>
      </c>
      <c r="D361" s="40"/>
      <c r="E361" s="36"/>
      <c r="F361" s="36"/>
      <c r="G361" s="36"/>
      <c r="H361" s="36">
        <f>H359</f>
        <v>305</v>
      </c>
      <c r="I361" s="36">
        <f t="shared" ref="I361:J361" si="143">I359</f>
        <v>0</v>
      </c>
      <c r="J361" s="36">
        <f t="shared" si="143"/>
        <v>0</v>
      </c>
      <c r="K361" s="15"/>
      <c r="L361" s="68">
        <f t="shared" si="129"/>
        <v>305</v>
      </c>
    </row>
    <row r="362" spans="1:12" ht="82.5" x14ac:dyDescent="0.25">
      <c r="A362" s="81"/>
      <c r="B362" s="74"/>
      <c r="C362" s="39" t="s">
        <v>85</v>
      </c>
      <c r="D362" s="40">
        <f>D379</f>
        <v>1428</v>
      </c>
      <c r="E362" s="36">
        <v>1049</v>
      </c>
      <c r="F362" s="36">
        <v>0</v>
      </c>
      <c r="G362" s="36">
        <f>G376</f>
        <v>525</v>
      </c>
      <c r="H362" s="36">
        <f>H379</f>
        <v>305</v>
      </c>
      <c r="I362" s="36">
        <f t="shared" ref="I362:J362" si="144">I379</f>
        <v>0</v>
      </c>
      <c r="J362" s="36">
        <f t="shared" si="144"/>
        <v>0</v>
      </c>
      <c r="K362" s="15"/>
      <c r="L362" s="68">
        <f t="shared" si="129"/>
        <v>3307</v>
      </c>
    </row>
    <row r="363" spans="1:12" ht="17.25" customHeight="1" x14ac:dyDescent="0.25">
      <c r="A363" s="81"/>
      <c r="B363" s="74"/>
      <c r="C363" s="50" t="s">
        <v>104</v>
      </c>
      <c r="D363" s="40">
        <f>D362</f>
        <v>1428</v>
      </c>
      <c r="E363" s="40">
        <f t="shared" ref="E363" si="145">E362</f>
        <v>1049</v>
      </c>
      <c r="F363" s="40">
        <f t="shared" ref="F363" si="146">F362</f>
        <v>0</v>
      </c>
      <c r="G363" s="40">
        <f t="shared" ref="G363" si="147">G362</f>
        <v>525</v>
      </c>
      <c r="H363" s="36">
        <v>0</v>
      </c>
      <c r="I363" s="36">
        <v>0</v>
      </c>
      <c r="J363" s="36">
        <v>0</v>
      </c>
      <c r="K363" s="15"/>
      <c r="L363" s="68">
        <f t="shared" si="129"/>
        <v>3002</v>
      </c>
    </row>
    <row r="364" spans="1:12" ht="17.25" customHeight="1" x14ac:dyDescent="0.25">
      <c r="A364" s="81"/>
      <c r="B364" s="74"/>
      <c r="C364" s="50" t="s">
        <v>105</v>
      </c>
      <c r="D364" s="40"/>
      <c r="E364" s="36"/>
      <c r="F364" s="36"/>
      <c r="G364" s="36"/>
      <c r="H364" s="36">
        <f>H362</f>
        <v>305</v>
      </c>
      <c r="I364" s="36">
        <f t="shared" ref="I364:J364" si="148">I362</f>
        <v>0</v>
      </c>
      <c r="J364" s="36">
        <f t="shared" si="148"/>
        <v>0</v>
      </c>
      <c r="K364" s="15"/>
      <c r="L364" s="68">
        <f t="shared" si="129"/>
        <v>305</v>
      </c>
    </row>
    <row r="365" spans="1:12" ht="17.25" customHeight="1" x14ac:dyDescent="0.25">
      <c r="A365" s="81"/>
      <c r="B365" s="74"/>
      <c r="C365" s="39" t="s">
        <v>15</v>
      </c>
      <c r="D365" s="36">
        <v>0</v>
      </c>
      <c r="E365" s="36">
        <v>0</v>
      </c>
      <c r="F365" s="36">
        <v>0</v>
      </c>
      <c r="G365" s="36">
        <v>0</v>
      </c>
      <c r="H365" s="36">
        <v>0</v>
      </c>
      <c r="I365" s="36">
        <v>0</v>
      </c>
      <c r="J365" s="36">
        <v>0</v>
      </c>
      <c r="K365" s="15"/>
      <c r="L365" s="68">
        <f t="shared" si="129"/>
        <v>0</v>
      </c>
    </row>
    <row r="366" spans="1:12" ht="33" x14ac:dyDescent="0.25">
      <c r="A366" s="81"/>
      <c r="B366" s="74"/>
      <c r="C366" s="39" t="s">
        <v>16</v>
      </c>
      <c r="D366" s="36">
        <v>0</v>
      </c>
      <c r="E366" s="36">
        <v>0</v>
      </c>
      <c r="F366" s="36">
        <v>0</v>
      </c>
      <c r="G366" s="36">
        <v>0</v>
      </c>
      <c r="H366" s="36">
        <v>0</v>
      </c>
      <c r="I366" s="36">
        <v>0</v>
      </c>
      <c r="J366" s="36">
        <v>0</v>
      </c>
      <c r="K366" s="15"/>
      <c r="L366" s="68">
        <f t="shared" si="129"/>
        <v>0</v>
      </c>
    </row>
    <row r="367" spans="1:12" ht="17.25" customHeight="1" x14ac:dyDescent="0.25">
      <c r="A367" s="81"/>
      <c r="B367" s="74"/>
      <c r="C367" s="39" t="s">
        <v>12</v>
      </c>
      <c r="D367" s="36">
        <v>0</v>
      </c>
      <c r="E367" s="36">
        <v>0</v>
      </c>
      <c r="F367" s="36">
        <v>0</v>
      </c>
      <c r="G367" s="36">
        <v>0</v>
      </c>
      <c r="H367" s="36">
        <v>0</v>
      </c>
      <c r="I367" s="36">
        <v>0</v>
      </c>
      <c r="J367" s="36">
        <v>0</v>
      </c>
      <c r="K367" s="15"/>
      <c r="L367" s="68">
        <f t="shared" si="129"/>
        <v>0</v>
      </c>
    </row>
    <row r="368" spans="1:12" ht="17.25" customHeight="1" x14ac:dyDescent="0.25">
      <c r="A368" s="81"/>
      <c r="B368" s="74"/>
      <c r="C368" s="39" t="s">
        <v>22</v>
      </c>
      <c r="D368" s="36">
        <v>0</v>
      </c>
      <c r="E368" s="36">
        <v>0</v>
      </c>
      <c r="F368" s="36">
        <v>0</v>
      </c>
      <c r="G368" s="36">
        <v>0</v>
      </c>
      <c r="H368" s="36">
        <v>0</v>
      </c>
      <c r="I368" s="36">
        <v>0</v>
      </c>
      <c r="J368" s="36">
        <v>0</v>
      </c>
      <c r="K368" s="15"/>
      <c r="L368" s="68">
        <f t="shared" si="129"/>
        <v>0</v>
      </c>
    </row>
    <row r="369" spans="1:12" ht="33" x14ac:dyDescent="0.25">
      <c r="A369" s="84"/>
      <c r="B369" s="75"/>
      <c r="C369" s="39" t="s">
        <v>14</v>
      </c>
      <c r="D369" s="36">
        <v>0</v>
      </c>
      <c r="E369" s="36">
        <v>0</v>
      </c>
      <c r="F369" s="36">
        <v>0</v>
      </c>
      <c r="G369" s="36">
        <v>0</v>
      </c>
      <c r="H369" s="36">
        <v>0</v>
      </c>
      <c r="I369" s="36">
        <v>0</v>
      </c>
      <c r="J369" s="36">
        <v>0</v>
      </c>
      <c r="K369" s="15"/>
      <c r="L369" s="68">
        <f t="shared" si="129"/>
        <v>0</v>
      </c>
    </row>
    <row r="370" spans="1:12" ht="16.5" x14ac:dyDescent="0.25">
      <c r="A370" s="81" t="s">
        <v>136</v>
      </c>
      <c r="B370" s="73" t="s">
        <v>137</v>
      </c>
      <c r="C370" s="50" t="s">
        <v>106</v>
      </c>
      <c r="D370" s="36">
        <f>D376</f>
        <v>1428</v>
      </c>
      <c r="E370" s="36">
        <f>E373+E374+E376</f>
        <v>557.85</v>
      </c>
      <c r="F370" s="36">
        <f>F376</f>
        <v>0</v>
      </c>
      <c r="G370" s="36">
        <f>G376</f>
        <v>525</v>
      </c>
      <c r="H370" s="36">
        <f>H376</f>
        <v>305</v>
      </c>
      <c r="I370" s="36">
        <f t="shared" ref="I370:J370" si="149">I376</f>
        <v>0</v>
      </c>
      <c r="J370" s="36">
        <f t="shared" si="149"/>
        <v>0</v>
      </c>
      <c r="K370" s="15"/>
      <c r="L370" s="68">
        <f t="shared" si="129"/>
        <v>2815.85</v>
      </c>
    </row>
    <row r="371" spans="1:12" ht="16.5" x14ac:dyDescent="0.25">
      <c r="A371" s="81"/>
      <c r="B371" s="74"/>
      <c r="C371" s="50" t="s">
        <v>104</v>
      </c>
      <c r="D371" s="40">
        <f>D370</f>
        <v>1428</v>
      </c>
      <c r="E371" s="40">
        <f t="shared" ref="E371" si="150">E370</f>
        <v>557.85</v>
      </c>
      <c r="F371" s="40">
        <f t="shared" ref="F371" si="151">F370</f>
        <v>0</v>
      </c>
      <c r="G371" s="40">
        <f t="shared" ref="G371" si="152">G370</f>
        <v>525</v>
      </c>
      <c r="H371" s="36">
        <v>0</v>
      </c>
      <c r="I371" s="36">
        <v>0</v>
      </c>
      <c r="J371" s="36">
        <v>0</v>
      </c>
      <c r="K371" s="15"/>
      <c r="L371" s="68">
        <f t="shared" si="129"/>
        <v>2510.85</v>
      </c>
    </row>
    <row r="372" spans="1:12" ht="16.5" x14ac:dyDescent="0.25">
      <c r="A372" s="81"/>
      <c r="B372" s="74"/>
      <c r="C372" s="50" t="s">
        <v>105</v>
      </c>
      <c r="D372" s="36">
        <v>0</v>
      </c>
      <c r="E372" s="36">
        <v>0</v>
      </c>
      <c r="F372" s="36">
        <v>0</v>
      </c>
      <c r="G372" s="36">
        <v>0</v>
      </c>
      <c r="H372" s="36">
        <f>H370</f>
        <v>305</v>
      </c>
      <c r="I372" s="36">
        <f t="shared" ref="I372:J372" si="153">I370</f>
        <v>0</v>
      </c>
      <c r="J372" s="36">
        <f t="shared" si="153"/>
        <v>0</v>
      </c>
      <c r="K372" s="15"/>
      <c r="L372" s="68">
        <f t="shared" si="129"/>
        <v>305</v>
      </c>
    </row>
    <row r="373" spans="1:12" ht="16.5" x14ac:dyDescent="0.25">
      <c r="A373" s="81"/>
      <c r="B373" s="74"/>
      <c r="C373" s="39" t="s">
        <v>5</v>
      </c>
      <c r="D373" s="36">
        <v>0</v>
      </c>
      <c r="E373" s="36">
        <v>0</v>
      </c>
      <c r="F373" s="36">
        <v>0</v>
      </c>
      <c r="G373" s="36">
        <v>0</v>
      </c>
      <c r="H373" s="36">
        <v>0</v>
      </c>
      <c r="I373" s="36">
        <v>0</v>
      </c>
      <c r="J373" s="36">
        <v>0</v>
      </c>
      <c r="K373" s="15"/>
      <c r="L373" s="68">
        <f t="shared" si="129"/>
        <v>0</v>
      </c>
    </row>
    <row r="374" spans="1:12" ht="33" x14ac:dyDescent="0.25">
      <c r="A374" s="81"/>
      <c r="B374" s="74"/>
      <c r="C374" s="39" t="s">
        <v>7</v>
      </c>
      <c r="D374" s="36">
        <v>0</v>
      </c>
      <c r="E374" s="36">
        <v>0</v>
      </c>
      <c r="F374" s="36">
        <v>0</v>
      </c>
      <c r="G374" s="36">
        <v>0</v>
      </c>
      <c r="H374" s="36">
        <v>0</v>
      </c>
      <c r="I374" s="36">
        <v>0</v>
      </c>
      <c r="J374" s="36">
        <v>0</v>
      </c>
      <c r="K374" s="15"/>
      <c r="L374" s="68">
        <f t="shared" si="129"/>
        <v>0</v>
      </c>
    </row>
    <row r="375" spans="1:12" ht="82.5" x14ac:dyDescent="0.25">
      <c r="A375" s="81"/>
      <c r="B375" s="74"/>
      <c r="C375" s="39" t="s">
        <v>85</v>
      </c>
      <c r="D375" s="36">
        <v>0</v>
      </c>
      <c r="E375" s="36">
        <v>0</v>
      </c>
      <c r="F375" s="36">
        <v>0</v>
      </c>
      <c r="G375" s="36">
        <v>0</v>
      </c>
      <c r="H375" s="36">
        <v>0</v>
      </c>
      <c r="I375" s="36">
        <v>0</v>
      </c>
      <c r="J375" s="36">
        <v>0</v>
      </c>
      <c r="K375" s="15"/>
      <c r="L375" s="68">
        <f t="shared" si="129"/>
        <v>0</v>
      </c>
    </row>
    <row r="376" spans="1:12" ht="33" x14ac:dyDescent="0.25">
      <c r="A376" s="81"/>
      <c r="B376" s="74"/>
      <c r="C376" s="39" t="s">
        <v>9</v>
      </c>
      <c r="D376" s="36">
        <f>D379</f>
        <v>1428</v>
      </c>
      <c r="E376" s="36">
        <f>E379</f>
        <v>557.85</v>
      </c>
      <c r="F376" s="36">
        <f>F379</f>
        <v>0</v>
      </c>
      <c r="G376" s="36">
        <f>G379</f>
        <v>525</v>
      </c>
      <c r="H376" s="36">
        <f>H379</f>
        <v>305</v>
      </c>
      <c r="I376" s="36">
        <f t="shared" ref="I376:J376" si="154">I379</f>
        <v>0</v>
      </c>
      <c r="J376" s="36">
        <f t="shared" si="154"/>
        <v>0</v>
      </c>
      <c r="K376" s="15"/>
      <c r="L376" s="68">
        <f t="shared" si="129"/>
        <v>2815.85</v>
      </c>
    </row>
    <row r="377" spans="1:12" ht="16.5" x14ac:dyDescent="0.25">
      <c r="A377" s="81"/>
      <c r="B377" s="74"/>
      <c r="C377" s="50" t="s">
        <v>104</v>
      </c>
      <c r="D377" s="40">
        <f>D376</f>
        <v>1428</v>
      </c>
      <c r="E377" s="40">
        <f t="shared" ref="E377" si="155">E376</f>
        <v>557.85</v>
      </c>
      <c r="F377" s="40">
        <f t="shared" ref="F377" si="156">F376</f>
        <v>0</v>
      </c>
      <c r="G377" s="40">
        <f t="shared" ref="G377" si="157">G376</f>
        <v>525</v>
      </c>
      <c r="H377" s="36">
        <v>0</v>
      </c>
      <c r="I377" s="36">
        <v>0</v>
      </c>
      <c r="J377" s="36">
        <v>0</v>
      </c>
      <c r="K377" s="15"/>
      <c r="L377" s="68">
        <f t="shared" si="129"/>
        <v>2510.85</v>
      </c>
    </row>
    <row r="378" spans="1:12" ht="16.5" x14ac:dyDescent="0.25">
      <c r="A378" s="81"/>
      <c r="B378" s="74"/>
      <c r="C378" s="50" t="s">
        <v>105</v>
      </c>
      <c r="D378" s="36">
        <v>0</v>
      </c>
      <c r="E378" s="36">
        <v>0</v>
      </c>
      <c r="F378" s="36">
        <v>0</v>
      </c>
      <c r="G378" s="36">
        <v>0</v>
      </c>
      <c r="H378" s="36">
        <f>H376</f>
        <v>305</v>
      </c>
      <c r="I378" s="36">
        <f t="shared" ref="I378:J378" si="158">I376</f>
        <v>0</v>
      </c>
      <c r="J378" s="36">
        <f t="shared" si="158"/>
        <v>0</v>
      </c>
      <c r="K378" s="15"/>
      <c r="L378" s="68">
        <f t="shared" si="129"/>
        <v>305</v>
      </c>
    </row>
    <row r="379" spans="1:12" ht="82.5" x14ac:dyDescent="0.25">
      <c r="A379" s="81"/>
      <c r="B379" s="74"/>
      <c r="C379" s="39" t="s">
        <v>85</v>
      </c>
      <c r="D379" s="36">
        <v>1428</v>
      </c>
      <c r="E379" s="36">
        <v>557.85</v>
      </c>
      <c r="F379" s="36">
        <v>0</v>
      </c>
      <c r="G379" s="36">
        <v>525</v>
      </c>
      <c r="H379" s="36">
        <v>305</v>
      </c>
      <c r="I379" s="36">
        <v>0</v>
      </c>
      <c r="J379" s="36">
        <v>0</v>
      </c>
      <c r="K379" s="15"/>
      <c r="L379" s="68">
        <f t="shared" si="129"/>
        <v>2815.85</v>
      </c>
    </row>
    <row r="380" spans="1:12" ht="16.5" x14ac:dyDescent="0.25">
      <c r="A380" s="81"/>
      <c r="B380" s="74"/>
      <c r="C380" s="50" t="s">
        <v>104</v>
      </c>
      <c r="D380" s="40">
        <f>D379</f>
        <v>1428</v>
      </c>
      <c r="E380" s="40">
        <f t="shared" ref="E380" si="159">E379</f>
        <v>557.85</v>
      </c>
      <c r="F380" s="40">
        <f t="shared" ref="F380" si="160">F379</f>
        <v>0</v>
      </c>
      <c r="G380" s="40">
        <f t="shared" ref="G380" si="161">G379</f>
        <v>525</v>
      </c>
      <c r="H380" s="36">
        <v>0</v>
      </c>
      <c r="I380" s="36">
        <v>0</v>
      </c>
      <c r="J380" s="36">
        <v>0</v>
      </c>
      <c r="K380" s="15"/>
      <c r="L380" s="68">
        <f t="shared" si="129"/>
        <v>2510.85</v>
      </c>
    </row>
    <row r="381" spans="1:12" ht="16.5" x14ac:dyDescent="0.25">
      <c r="A381" s="81"/>
      <c r="B381" s="74"/>
      <c r="C381" s="50" t="s">
        <v>105</v>
      </c>
      <c r="D381" s="36">
        <v>0</v>
      </c>
      <c r="E381" s="36">
        <v>0</v>
      </c>
      <c r="F381" s="36">
        <v>0</v>
      </c>
      <c r="G381" s="36">
        <v>0</v>
      </c>
      <c r="H381" s="36">
        <f>H379</f>
        <v>305</v>
      </c>
      <c r="I381" s="36">
        <f t="shared" ref="I381:J381" si="162">I379</f>
        <v>0</v>
      </c>
      <c r="J381" s="36">
        <f t="shared" si="162"/>
        <v>0</v>
      </c>
      <c r="K381" s="15"/>
      <c r="L381" s="68">
        <f t="shared" si="129"/>
        <v>305</v>
      </c>
    </row>
    <row r="382" spans="1:12" ht="16.5" x14ac:dyDescent="0.25">
      <c r="A382" s="81"/>
      <c r="B382" s="74"/>
      <c r="C382" s="39" t="s">
        <v>15</v>
      </c>
      <c r="D382" s="36">
        <v>0</v>
      </c>
      <c r="E382" s="36">
        <v>0</v>
      </c>
      <c r="F382" s="36">
        <v>0</v>
      </c>
      <c r="G382" s="36">
        <v>0</v>
      </c>
      <c r="H382" s="36">
        <v>0</v>
      </c>
      <c r="I382" s="36">
        <v>0</v>
      </c>
      <c r="J382" s="36">
        <v>0</v>
      </c>
      <c r="K382" s="15"/>
      <c r="L382" s="68">
        <f t="shared" si="129"/>
        <v>0</v>
      </c>
    </row>
    <row r="383" spans="1:12" ht="33" x14ac:dyDescent="0.25">
      <c r="A383" s="81"/>
      <c r="B383" s="74"/>
      <c r="C383" s="39" t="s">
        <v>16</v>
      </c>
      <c r="D383" s="36">
        <v>0</v>
      </c>
      <c r="E383" s="36">
        <v>0</v>
      </c>
      <c r="F383" s="36">
        <v>0</v>
      </c>
      <c r="G383" s="36">
        <v>0</v>
      </c>
      <c r="H383" s="36">
        <v>0</v>
      </c>
      <c r="I383" s="36">
        <v>0</v>
      </c>
      <c r="J383" s="36">
        <v>0</v>
      </c>
      <c r="K383" s="15"/>
      <c r="L383" s="68">
        <f t="shared" si="129"/>
        <v>0</v>
      </c>
    </row>
    <row r="384" spans="1:12" ht="16.5" x14ac:dyDescent="0.25">
      <c r="A384" s="81"/>
      <c r="B384" s="74"/>
      <c r="C384" s="39" t="s">
        <v>12</v>
      </c>
      <c r="D384" s="36">
        <v>0</v>
      </c>
      <c r="E384" s="36">
        <v>0</v>
      </c>
      <c r="F384" s="36">
        <v>0</v>
      </c>
      <c r="G384" s="36">
        <v>0</v>
      </c>
      <c r="H384" s="36">
        <v>0</v>
      </c>
      <c r="I384" s="36">
        <v>0</v>
      </c>
      <c r="J384" s="36">
        <v>0</v>
      </c>
      <c r="K384" s="15"/>
      <c r="L384" s="68">
        <f t="shared" si="129"/>
        <v>0</v>
      </c>
    </row>
    <row r="385" spans="1:12" ht="16.5" x14ac:dyDescent="0.25">
      <c r="A385" s="81"/>
      <c r="B385" s="74"/>
      <c r="C385" s="39" t="s">
        <v>22</v>
      </c>
      <c r="D385" s="36">
        <v>0</v>
      </c>
      <c r="E385" s="36">
        <v>0</v>
      </c>
      <c r="F385" s="36">
        <v>0</v>
      </c>
      <c r="G385" s="36">
        <v>0</v>
      </c>
      <c r="H385" s="36">
        <v>0</v>
      </c>
      <c r="I385" s="36">
        <v>0</v>
      </c>
      <c r="J385" s="36">
        <v>0</v>
      </c>
      <c r="K385" s="15"/>
      <c r="L385" s="68">
        <f t="shared" si="129"/>
        <v>0</v>
      </c>
    </row>
    <row r="386" spans="1:12" ht="33" x14ac:dyDescent="0.25">
      <c r="A386" s="81"/>
      <c r="B386" s="75"/>
      <c r="C386" s="39" t="s">
        <v>14</v>
      </c>
      <c r="D386" s="36">
        <v>0</v>
      </c>
      <c r="E386" s="36">
        <v>0</v>
      </c>
      <c r="F386" s="36">
        <v>0</v>
      </c>
      <c r="G386" s="36">
        <v>0</v>
      </c>
      <c r="H386" s="36">
        <v>0</v>
      </c>
      <c r="I386" s="36">
        <v>0</v>
      </c>
      <c r="J386" s="36">
        <v>0</v>
      </c>
      <c r="K386" s="15"/>
      <c r="L386" s="68">
        <f t="shared" si="129"/>
        <v>0</v>
      </c>
    </row>
    <row r="387" spans="1:12" ht="16.5" x14ac:dyDescent="0.25">
      <c r="A387" s="79" t="s">
        <v>139</v>
      </c>
      <c r="B387" s="73" t="s">
        <v>138</v>
      </c>
      <c r="C387" s="48" t="s">
        <v>106</v>
      </c>
      <c r="D387" s="36">
        <f>D391</f>
        <v>2733.23</v>
      </c>
      <c r="E387" s="36">
        <f>E391</f>
        <v>2470.29</v>
      </c>
      <c r="F387" s="36">
        <f>F391</f>
        <v>2553.27</v>
      </c>
      <c r="G387" s="36">
        <f>G391</f>
        <v>1978.78</v>
      </c>
      <c r="H387" s="36">
        <f t="shared" ref="H387:I387" si="163">H391</f>
        <v>7127.46</v>
      </c>
      <c r="I387" s="36">
        <f t="shared" si="163"/>
        <v>0</v>
      </c>
      <c r="J387" s="36">
        <f t="shared" ref="J387" si="164">J391</f>
        <v>0</v>
      </c>
      <c r="K387" s="15"/>
      <c r="L387" s="68">
        <f t="shared" si="129"/>
        <v>16863.03</v>
      </c>
    </row>
    <row r="388" spans="1:12" ht="16.5" x14ac:dyDescent="0.25">
      <c r="A388" s="79"/>
      <c r="B388" s="74"/>
      <c r="C388" s="48" t="s">
        <v>104</v>
      </c>
      <c r="D388" s="36">
        <f>D387</f>
        <v>2733.23</v>
      </c>
      <c r="E388" s="36">
        <f t="shared" ref="E388:G388" si="165">E387</f>
        <v>2470.29</v>
      </c>
      <c r="F388" s="36">
        <f t="shared" si="165"/>
        <v>2553.27</v>
      </c>
      <c r="G388" s="36">
        <f t="shared" si="165"/>
        <v>1978.78</v>
      </c>
      <c r="H388" s="36">
        <v>0</v>
      </c>
      <c r="I388" s="36">
        <v>0</v>
      </c>
      <c r="J388" s="36">
        <v>0</v>
      </c>
      <c r="K388" s="15"/>
      <c r="L388" s="68">
        <f t="shared" si="129"/>
        <v>9735.57</v>
      </c>
    </row>
    <row r="389" spans="1:12" ht="16.5" x14ac:dyDescent="0.25">
      <c r="A389" s="79"/>
      <c r="B389" s="74"/>
      <c r="C389" s="48" t="s">
        <v>105</v>
      </c>
      <c r="D389" s="36">
        <v>0</v>
      </c>
      <c r="E389" s="36">
        <v>0</v>
      </c>
      <c r="F389" s="36">
        <v>0</v>
      </c>
      <c r="G389" s="36">
        <v>0</v>
      </c>
      <c r="H389" s="36">
        <f>H387</f>
        <v>7127.46</v>
      </c>
      <c r="I389" s="36">
        <v>0</v>
      </c>
      <c r="J389" s="36">
        <v>0</v>
      </c>
      <c r="K389" s="15"/>
      <c r="L389" s="68">
        <f t="shared" si="129"/>
        <v>7127.46</v>
      </c>
    </row>
    <row r="390" spans="1:12" ht="16.5" x14ac:dyDescent="0.25">
      <c r="A390" s="79"/>
      <c r="B390" s="74"/>
      <c r="C390" s="35" t="s">
        <v>5</v>
      </c>
      <c r="D390" s="36">
        <v>0</v>
      </c>
      <c r="E390" s="36">
        <v>0</v>
      </c>
      <c r="F390" s="36">
        <v>0</v>
      </c>
      <c r="G390" s="36">
        <v>0</v>
      </c>
      <c r="H390" s="36">
        <v>0</v>
      </c>
      <c r="I390" s="36">
        <v>0</v>
      </c>
      <c r="J390" s="36">
        <v>0</v>
      </c>
      <c r="K390" s="15"/>
      <c r="L390" s="68">
        <f t="shared" si="129"/>
        <v>0</v>
      </c>
    </row>
    <row r="391" spans="1:12" ht="33" x14ac:dyDescent="0.25">
      <c r="A391" s="79"/>
      <c r="B391" s="74"/>
      <c r="C391" s="35" t="s">
        <v>7</v>
      </c>
      <c r="D391" s="36">
        <f>D392</f>
        <v>2733.23</v>
      </c>
      <c r="E391" s="36">
        <v>2470.29</v>
      </c>
      <c r="F391" s="36">
        <f>F392</f>
        <v>2553.27</v>
      </c>
      <c r="G391" s="36">
        <f>G392</f>
        <v>1978.78</v>
      </c>
      <c r="H391" s="36">
        <f t="shared" ref="H391:J391" si="166">H392</f>
        <v>7127.46</v>
      </c>
      <c r="I391" s="36">
        <f t="shared" si="166"/>
        <v>0</v>
      </c>
      <c r="J391" s="36">
        <f t="shared" si="166"/>
        <v>0</v>
      </c>
      <c r="K391" s="15"/>
      <c r="L391" s="68">
        <f t="shared" si="129"/>
        <v>16863.03</v>
      </c>
    </row>
    <row r="392" spans="1:12" ht="82.5" x14ac:dyDescent="0.25">
      <c r="A392" s="79"/>
      <c r="B392" s="74"/>
      <c r="C392" s="35" t="s">
        <v>85</v>
      </c>
      <c r="D392" s="36">
        <v>2733.23</v>
      </c>
      <c r="E392" s="36">
        <v>2470.29</v>
      </c>
      <c r="F392" s="36">
        <v>2553.27</v>
      </c>
      <c r="G392" s="36">
        <v>1978.78</v>
      </c>
      <c r="H392" s="36">
        <v>7127.46</v>
      </c>
      <c r="I392" s="36">
        <v>0</v>
      </c>
      <c r="J392" s="36">
        <v>0</v>
      </c>
      <c r="K392" s="15"/>
      <c r="L392" s="68">
        <f t="shared" si="129"/>
        <v>16863.03</v>
      </c>
    </row>
    <row r="393" spans="1:12" ht="33" x14ac:dyDescent="0.25">
      <c r="A393" s="79"/>
      <c r="B393" s="74"/>
      <c r="C393" s="39" t="s">
        <v>70</v>
      </c>
      <c r="D393" s="36">
        <v>0</v>
      </c>
      <c r="E393" s="36">
        <v>0</v>
      </c>
      <c r="F393" s="36">
        <v>0</v>
      </c>
      <c r="G393" s="36">
        <v>0</v>
      </c>
      <c r="H393" s="36">
        <v>2979.12</v>
      </c>
      <c r="I393" s="36">
        <v>0</v>
      </c>
      <c r="J393" s="36">
        <v>0</v>
      </c>
      <c r="K393" s="15"/>
      <c r="L393" s="68">
        <f t="shared" si="129"/>
        <v>2979.12</v>
      </c>
    </row>
    <row r="394" spans="1:12" ht="33" x14ac:dyDescent="0.25">
      <c r="A394" s="79"/>
      <c r="B394" s="74"/>
      <c r="C394" s="35" t="s">
        <v>9</v>
      </c>
      <c r="D394" s="36">
        <v>0</v>
      </c>
      <c r="E394" s="36">
        <v>0</v>
      </c>
      <c r="F394" s="36">
        <v>0</v>
      </c>
      <c r="G394" s="36">
        <v>0</v>
      </c>
      <c r="H394" s="36">
        <v>0</v>
      </c>
      <c r="I394" s="36">
        <v>0</v>
      </c>
      <c r="J394" s="36">
        <v>0</v>
      </c>
      <c r="K394" s="15"/>
      <c r="L394" s="68">
        <f t="shared" si="129"/>
        <v>0</v>
      </c>
    </row>
    <row r="395" spans="1:12" ht="16.5" x14ac:dyDescent="0.25">
      <c r="A395" s="79"/>
      <c r="B395" s="74"/>
      <c r="C395" s="35" t="s">
        <v>15</v>
      </c>
      <c r="D395" s="36">
        <v>0</v>
      </c>
      <c r="E395" s="36">
        <v>0</v>
      </c>
      <c r="F395" s="36">
        <v>0</v>
      </c>
      <c r="G395" s="36">
        <v>0</v>
      </c>
      <c r="H395" s="36">
        <v>0</v>
      </c>
      <c r="I395" s="36">
        <v>0</v>
      </c>
      <c r="J395" s="36">
        <v>0</v>
      </c>
      <c r="K395" s="15"/>
      <c r="L395" s="68">
        <f t="shared" si="129"/>
        <v>0</v>
      </c>
    </row>
    <row r="396" spans="1:12" ht="33" x14ac:dyDescent="0.25">
      <c r="A396" s="79"/>
      <c r="B396" s="74"/>
      <c r="C396" s="35" t="s">
        <v>16</v>
      </c>
      <c r="D396" s="36">
        <v>0</v>
      </c>
      <c r="E396" s="36">
        <v>0</v>
      </c>
      <c r="F396" s="36">
        <v>0</v>
      </c>
      <c r="G396" s="36">
        <v>0</v>
      </c>
      <c r="H396" s="36">
        <v>0</v>
      </c>
      <c r="I396" s="36">
        <v>0</v>
      </c>
      <c r="J396" s="36">
        <v>0</v>
      </c>
      <c r="K396" s="15"/>
      <c r="L396" s="68">
        <f t="shared" si="129"/>
        <v>0</v>
      </c>
    </row>
    <row r="397" spans="1:12" ht="16.5" x14ac:dyDescent="0.25">
      <c r="A397" s="79"/>
      <c r="B397" s="74"/>
      <c r="C397" s="35" t="s">
        <v>12</v>
      </c>
      <c r="D397" s="36">
        <v>0</v>
      </c>
      <c r="E397" s="36">
        <v>0</v>
      </c>
      <c r="F397" s="36">
        <v>0</v>
      </c>
      <c r="G397" s="36">
        <v>0</v>
      </c>
      <c r="H397" s="36">
        <v>0</v>
      </c>
      <c r="I397" s="36">
        <v>0</v>
      </c>
      <c r="J397" s="36">
        <v>0</v>
      </c>
      <c r="K397" s="15"/>
      <c r="L397" s="68">
        <f t="shared" si="129"/>
        <v>0</v>
      </c>
    </row>
    <row r="398" spans="1:12" ht="16.5" x14ac:dyDescent="0.25">
      <c r="A398" s="79"/>
      <c r="B398" s="74"/>
      <c r="C398" s="35" t="s">
        <v>22</v>
      </c>
      <c r="D398" s="36">
        <v>0</v>
      </c>
      <c r="E398" s="36">
        <v>0</v>
      </c>
      <c r="F398" s="36">
        <v>0</v>
      </c>
      <c r="G398" s="36">
        <v>0</v>
      </c>
      <c r="H398" s="36">
        <v>0</v>
      </c>
      <c r="I398" s="36">
        <v>0</v>
      </c>
      <c r="J398" s="36">
        <v>0</v>
      </c>
      <c r="K398" s="15"/>
      <c r="L398" s="68">
        <f t="shared" si="129"/>
        <v>0</v>
      </c>
    </row>
    <row r="399" spans="1:12" ht="33" x14ac:dyDescent="0.25">
      <c r="A399" s="79"/>
      <c r="B399" s="75"/>
      <c r="C399" s="35" t="s">
        <v>14</v>
      </c>
      <c r="D399" s="36">
        <v>0</v>
      </c>
      <c r="E399" s="36">
        <v>0</v>
      </c>
      <c r="F399" s="36">
        <v>0</v>
      </c>
      <c r="G399" s="36">
        <v>0</v>
      </c>
      <c r="H399" s="36">
        <v>0</v>
      </c>
      <c r="I399" s="36">
        <v>0</v>
      </c>
      <c r="J399" s="36">
        <v>0</v>
      </c>
      <c r="K399" s="15"/>
      <c r="L399" s="68">
        <f t="shared" si="129"/>
        <v>0</v>
      </c>
    </row>
    <row r="400" spans="1:12" ht="16.5" x14ac:dyDescent="0.25">
      <c r="A400" s="79" t="s">
        <v>141</v>
      </c>
      <c r="B400" s="73" t="s">
        <v>140</v>
      </c>
      <c r="C400" s="48" t="s">
        <v>106</v>
      </c>
      <c r="D400" s="36">
        <f t="shared" ref="D400" si="167">D404</f>
        <v>0</v>
      </c>
      <c r="E400" s="36">
        <f>E404+E406</f>
        <v>700.34</v>
      </c>
      <c r="F400" s="36">
        <f>F404+F406</f>
        <v>1359.9599999999998</v>
      </c>
      <c r="G400" s="36">
        <f t="shared" ref="G400:I400" si="168">G404</f>
        <v>0</v>
      </c>
      <c r="H400" s="36">
        <f t="shared" si="168"/>
        <v>0</v>
      </c>
      <c r="I400" s="36">
        <f t="shared" si="168"/>
        <v>0</v>
      </c>
      <c r="J400" s="36">
        <f t="shared" ref="J400" si="169">J404</f>
        <v>0</v>
      </c>
      <c r="K400" s="15"/>
      <c r="L400" s="68">
        <f t="shared" si="129"/>
        <v>2060.2999999999997</v>
      </c>
    </row>
    <row r="401" spans="1:12" ht="16.5" x14ac:dyDescent="0.25">
      <c r="A401" s="79"/>
      <c r="B401" s="74"/>
      <c r="C401" s="48" t="s">
        <v>104</v>
      </c>
      <c r="D401" s="36">
        <f>D400</f>
        <v>0</v>
      </c>
      <c r="E401" s="36">
        <f t="shared" ref="E401:J401" si="170">E400</f>
        <v>700.34</v>
      </c>
      <c r="F401" s="36">
        <f t="shared" si="170"/>
        <v>1359.9599999999998</v>
      </c>
      <c r="G401" s="36">
        <f t="shared" si="170"/>
        <v>0</v>
      </c>
      <c r="H401" s="36">
        <f t="shared" si="170"/>
        <v>0</v>
      </c>
      <c r="I401" s="36">
        <f t="shared" si="170"/>
        <v>0</v>
      </c>
      <c r="J401" s="36">
        <f t="shared" si="170"/>
        <v>0</v>
      </c>
      <c r="K401" s="15"/>
      <c r="L401" s="68">
        <f t="shared" si="129"/>
        <v>2060.2999999999997</v>
      </c>
    </row>
    <row r="402" spans="1:12" ht="16.5" x14ac:dyDescent="0.25">
      <c r="A402" s="79"/>
      <c r="B402" s="74"/>
      <c r="C402" s="48" t="s">
        <v>105</v>
      </c>
      <c r="D402" s="36">
        <v>0</v>
      </c>
      <c r="E402" s="36">
        <v>0</v>
      </c>
      <c r="F402" s="36">
        <v>0</v>
      </c>
      <c r="G402" s="36">
        <v>0</v>
      </c>
      <c r="H402" s="36">
        <v>0</v>
      </c>
      <c r="I402" s="36">
        <v>0</v>
      </c>
      <c r="J402" s="36">
        <v>0</v>
      </c>
      <c r="K402" s="15"/>
      <c r="L402" s="68">
        <f t="shared" si="129"/>
        <v>0</v>
      </c>
    </row>
    <row r="403" spans="1:12" ht="16.5" x14ac:dyDescent="0.25">
      <c r="A403" s="79"/>
      <c r="B403" s="74"/>
      <c r="C403" s="35" t="s">
        <v>5</v>
      </c>
      <c r="D403" s="36">
        <v>0</v>
      </c>
      <c r="E403" s="36">
        <v>0</v>
      </c>
      <c r="F403" s="36">
        <v>0</v>
      </c>
      <c r="G403" s="36">
        <v>0</v>
      </c>
      <c r="H403" s="36">
        <v>0</v>
      </c>
      <c r="I403" s="36">
        <v>0</v>
      </c>
      <c r="J403" s="36">
        <v>0</v>
      </c>
      <c r="K403" s="15"/>
      <c r="L403" s="68">
        <f t="shared" si="129"/>
        <v>0</v>
      </c>
    </row>
    <row r="404" spans="1:12" ht="46.5" customHeight="1" x14ac:dyDescent="0.25">
      <c r="A404" s="79"/>
      <c r="B404" s="74"/>
      <c r="C404" s="35" t="s">
        <v>7</v>
      </c>
      <c r="D404" s="36">
        <f t="shared" ref="D404" si="171">D405</f>
        <v>0</v>
      </c>
      <c r="E404" s="36">
        <f>E405</f>
        <v>699.64</v>
      </c>
      <c r="F404" s="36">
        <f>F405</f>
        <v>1358.6</v>
      </c>
      <c r="G404" s="36">
        <f t="shared" ref="G404:H404" si="172">G405</f>
        <v>0</v>
      </c>
      <c r="H404" s="36">
        <f t="shared" si="172"/>
        <v>0</v>
      </c>
      <c r="I404" s="36">
        <f t="shared" ref="I404:J404" si="173">I405</f>
        <v>0</v>
      </c>
      <c r="J404" s="36">
        <f t="shared" si="173"/>
        <v>0</v>
      </c>
      <c r="K404" s="15"/>
      <c r="L404" s="68">
        <f t="shared" si="129"/>
        <v>2058.2399999999998</v>
      </c>
    </row>
    <row r="405" spans="1:12" ht="82.5" x14ac:dyDescent="0.25">
      <c r="A405" s="79"/>
      <c r="B405" s="74"/>
      <c r="C405" s="35" t="s">
        <v>85</v>
      </c>
      <c r="D405" s="36">
        <v>0</v>
      </c>
      <c r="E405" s="36">
        <v>699.64</v>
      </c>
      <c r="F405" s="36">
        <v>1358.6</v>
      </c>
      <c r="G405" s="36">
        <v>0</v>
      </c>
      <c r="H405" s="36">
        <v>0</v>
      </c>
      <c r="I405" s="36">
        <v>0</v>
      </c>
      <c r="J405" s="36">
        <v>0</v>
      </c>
      <c r="K405" s="15"/>
      <c r="L405" s="68">
        <f t="shared" ref="L405:L468" si="174">E405+F405+G405+H405+I405+J405+D405</f>
        <v>2058.2399999999998</v>
      </c>
    </row>
    <row r="406" spans="1:12" ht="16.5" x14ac:dyDescent="0.25">
      <c r="A406" s="79"/>
      <c r="B406" s="74"/>
      <c r="C406" s="35" t="s">
        <v>110</v>
      </c>
      <c r="D406" s="36">
        <v>0</v>
      </c>
      <c r="E406" s="36">
        <f>E408</f>
        <v>0.7</v>
      </c>
      <c r="F406" s="36">
        <f>F408</f>
        <v>1.36</v>
      </c>
      <c r="G406" s="36">
        <v>0</v>
      </c>
      <c r="H406" s="36">
        <v>0</v>
      </c>
      <c r="I406" s="36">
        <v>0</v>
      </c>
      <c r="J406" s="36">
        <v>0</v>
      </c>
      <c r="K406" s="15"/>
      <c r="L406" s="68">
        <f t="shared" si="174"/>
        <v>2.06</v>
      </c>
    </row>
    <row r="407" spans="1:12" ht="16.5" x14ac:dyDescent="0.25">
      <c r="A407" s="79"/>
      <c r="B407" s="74"/>
      <c r="C407" s="48" t="s">
        <v>104</v>
      </c>
      <c r="D407" s="36">
        <f>D406</f>
        <v>0</v>
      </c>
      <c r="E407" s="36">
        <f t="shared" ref="E407:J407" si="175">E406</f>
        <v>0.7</v>
      </c>
      <c r="F407" s="36">
        <f t="shared" si="175"/>
        <v>1.36</v>
      </c>
      <c r="G407" s="36">
        <f t="shared" si="175"/>
        <v>0</v>
      </c>
      <c r="H407" s="36">
        <f t="shared" si="175"/>
        <v>0</v>
      </c>
      <c r="I407" s="36">
        <f t="shared" si="175"/>
        <v>0</v>
      </c>
      <c r="J407" s="36">
        <f t="shared" si="175"/>
        <v>0</v>
      </c>
      <c r="K407" s="15"/>
      <c r="L407" s="68">
        <f t="shared" si="174"/>
        <v>2.06</v>
      </c>
    </row>
    <row r="408" spans="1:12" ht="82.5" x14ac:dyDescent="0.25">
      <c r="A408" s="79"/>
      <c r="B408" s="74"/>
      <c r="C408" s="35" t="s">
        <v>85</v>
      </c>
      <c r="D408" s="36">
        <v>0</v>
      </c>
      <c r="E408" s="36">
        <v>0.7</v>
      </c>
      <c r="F408" s="36">
        <v>1.36</v>
      </c>
      <c r="G408" s="36">
        <v>0</v>
      </c>
      <c r="H408" s="36">
        <v>0</v>
      </c>
      <c r="I408" s="36">
        <v>0</v>
      </c>
      <c r="J408" s="36">
        <v>0</v>
      </c>
      <c r="K408" s="15"/>
      <c r="L408" s="68">
        <f t="shared" si="174"/>
        <v>2.06</v>
      </c>
    </row>
    <row r="409" spans="1:12" ht="16.5" x14ac:dyDescent="0.25">
      <c r="A409" s="79"/>
      <c r="B409" s="74"/>
      <c r="C409" s="35" t="s">
        <v>15</v>
      </c>
      <c r="D409" s="36">
        <v>0</v>
      </c>
      <c r="E409" s="36">
        <v>0</v>
      </c>
      <c r="F409" s="36">
        <v>0</v>
      </c>
      <c r="G409" s="36">
        <v>0</v>
      </c>
      <c r="H409" s="36">
        <v>0</v>
      </c>
      <c r="I409" s="36">
        <v>0</v>
      </c>
      <c r="J409" s="36">
        <v>0</v>
      </c>
      <c r="K409" s="15"/>
      <c r="L409" s="68">
        <f t="shared" si="174"/>
        <v>0</v>
      </c>
    </row>
    <row r="410" spans="1:12" ht="33" x14ac:dyDescent="0.25">
      <c r="A410" s="79"/>
      <c r="B410" s="74"/>
      <c r="C410" s="35" t="s">
        <v>16</v>
      </c>
      <c r="D410" s="36">
        <v>0</v>
      </c>
      <c r="E410" s="36">
        <v>0</v>
      </c>
      <c r="F410" s="36">
        <v>0</v>
      </c>
      <c r="G410" s="36">
        <v>0</v>
      </c>
      <c r="H410" s="36">
        <v>0</v>
      </c>
      <c r="I410" s="36">
        <v>0</v>
      </c>
      <c r="J410" s="36">
        <v>0</v>
      </c>
      <c r="K410" s="15"/>
      <c r="L410" s="68">
        <f t="shared" si="174"/>
        <v>0</v>
      </c>
    </row>
    <row r="411" spans="1:12" ht="16.5" x14ac:dyDescent="0.25">
      <c r="A411" s="79"/>
      <c r="B411" s="74"/>
      <c r="C411" s="35" t="s">
        <v>12</v>
      </c>
      <c r="D411" s="36">
        <v>0</v>
      </c>
      <c r="E411" s="36">
        <v>0</v>
      </c>
      <c r="F411" s="36">
        <v>0</v>
      </c>
      <c r="G411" s="36">
        <v>0</v>
      </c>
      <c r="H411" s="36">
        <v>0</v>
      </c>
      <c r="I411" s="36">
        <v>0</v>
      </c>
      <c r="J411" s="36">
        <v>0</v>
      </c>
      <c r="K411" s="15"/>
      <c r="L411" s="68">
        <f t="shared" si="174"/>
        <v>0</v>
      </c>
    </row>
    <row r="412" spans="1:12" ht="16.5" x14ac:dyDescent="0.25">
      <c r="A412" s="79"/>
      <c r="B412" s="74"/>
      <c r="C412" s="35" t="s">
        <v>22</v>
      </c>
      <c r="D412" s="36">
        <v>0</v>
      </c>
      <c r="E412" s="36">
        <v>0</v>
      </c>
      <c r="F412" s="36">
        <v>0</v>
      </c>
      <c r="G412" s="36">
        <v>0</v>
      </c>
      <c r="H412" s="36">
        <v>0</v>
      </c>
      <c r="I412" s="36">
        <v>0</v>
      </c>
      <c r="J412" s="36">
        <v>0</v>
      </c>
      <c r="K412" s="15"/>
      <c r="L412" s="68">
        <f t="shared" si="174"/>
        <v>0</v>
      </c>
    </row>
    <row r="413" spans="1:12" ht="33" x14ac:dyDescent="0.25">
      <c r="A413" s="79"/>
      <c r="B413" s="75"/>
      <c r="C413" s="35" t="s">
        <v>14</v>
      </c>
      <c r="D413" s="36">
        <v>0</v>
      </c>
      <c r="E413" s="36">
        <v>0</v>
      </c>
      <c r="F413" s="36">
        <v>0</v>
      </c>
      <c r="G413" s="36">
        <v>0</v>
      </c>
      <c r="H413" s="36">
        <v>0</v>
      </c>
      <c r="I413" s="36">
        <v>0</v>
      </c>
      <c r="J413" s="36">
        <v>0</v>
      </c>
      <c r="K413" s="15"/>
      <c r="L413" s="68">
        <f t="shared" si="174"/>
        <v>0</v>
      </c>
    </row>
    <row r="414" spans="1:12" ht="16.5" x14ac:dyDescent="0.25">
      <c r="A414" s="79" t="s">
        <v>143</v>
      </c>
      <c r="B414" s="73" t="s">
        <v>142</v>
      </c>
      <c r="C414" s="48" t="s">
        <v>106</v>
      </c>
      <c r="D414" s="36">
        <f>D418</f>
        <v>0</v>
      </c>
      <c r="E414" s="36">
        <f>E418+E420</f>
        <v>700.34</v>
      </c>
      <c r="F414" s="36">
        <f>F418+F420</f>
        <v>1359.9599999999998</v>
      </c>
      <c r="G414" s="36">
        <f>G418</f>
        <v>0</v>
      </c>
      <c r="H414" s="36">
        <f t="shared" ref="H414:I414" si="176">H418</f>
        <v>0</v>
      </c>
      <c r="I414" s="36">
        <f t="shared" si="176"/>
        <v>0</v>
      </c>
      <c r="J414" s="36">
        <f t="shared" ref="J414" si="177">J418</f>
        <v>0</v>
      </c>
      <c r="K414" s="15"/>
      <c r="L414" s="68">
        <f t="shared" si="174"/>
        <v>2060.2999999999997</v>
      </c>
    </row>
    <row r="415" spans="1:12" ht="16.5" x14ac:dyDescent="0.25">
      <c r="A415" s="79"/>
      <c r="B415" s="74"/>
      <c r="C415" s="48" t="s">
        <v>104</v>
      </c>
      <c r="D415" s="36">
        <f>D414</f>
        <v>0</v>
      </c>
      <c r="E415" s="36">
        <f t="shared" ref="E415:F415" si="178">E414</f>
        <v>700.34</v>
      </c>
      <c r="F415" s="36">
        <f t="shared" si="178"/>
        <v>1359.9599999999998</v>
      </c>
      <c r="G415" s="36">
        <f>G414</f>
        <v>0</v>
      </c>
      <c r="H415" s="36">
        <f t="shared" ref="H415:J415" si="179">H414</f>
        <v>0</v>
      </c>
      <c r="I415" s="36">
        <f t="shared" si="179"/>
        <v>0</v>
      </c>
      <c r="J415" s="36">
        <f t="shared" si="179"/>
        <v>0</v>
      </c>
      <c r="K415" s="15"/>
      <c r="L415" s="68">
        <f t="shared" si="174"/>
        <v>2060.2999999999997</v>
      </c>
    </row>
    <row r="416" spans="1:12" ht="16.5" x14ac:dyDescent="0.25">
      <c r="A416" s="79"/>
      <c r="B416" s="74"/>
      <c r="C416" s="48" t="s">
        <v>105</v>
      </c>
      <c r="D416" s="36">
        <v>0</v>
      </c>
      <c r="E416" s="36">
        <v>0</v>
      </c>
      <c r="F416" s="36">
        <v>0</v>
      </c>
      <c r="G416" s="36">
        <v>0</v>
      </c>
      <c r="H416" s="36">
        <v>0</v>
      </c>
      <c r="I416" s="36">
        <v>0</v>
      </c>
      <c r="J416" s="36">
        <v>0</v>
      </c>
      <c r="K416" s="15"/>
      <c r="L416" s="68">
        <f t="shared" si="174"/>
        <v>0</v>
      </c>
    </row>
    <row r="417" spans="1:12" ht="16.5" x14ac:dyDescent="0.25">
      <c r="A417" s="79"/>
      <c r="B417" s="74"/>
      <c r="C417" s="35" t="s">
        <v>5</v>
      </c>
      <c r="D417" s="36">
        <v>0</v>
      </c>
      <c r="E417" s="36">
        <v>0</v>
      </c>
      <c r="F417" s="36">
        <v>0</v>
      </c>
      <c r="G417" s="36">
        <v>0</v>
      </c>
      <c r="H417" s="36">
        <v>0</v>
      </c>
      <c r="I417" s="36">
        <v>0</v>
      </c>
      <c r="J417" s="36">
        <v>0</v>
      </c>
      <c r="K417" s="15"/>
      <c r="L417" s="68">
        <f t="shared" si="174"/>
        <v>0</v>
      </c>
    </row>
    <row r="418" spans="1:12" ht="33" x14ac:dyDescent="0.25">
      <c r="A418" s="79"/>
      <c r="B418" s="74"/>
      <c r="C418" s="35" t="s">
        <v>7</v>
      </c>
      <c r="D418" s="36">
        <f t="shared" ref="D418" si="180">D419</f>
        <v>0</v>
      </c>
      <c r="E418" s="36">
        <f>E419</f>
        <v>699.64</v>
      </c>
      <c r="F418" s="36">
        <f>F419</f>
        <v>1358.6</v>
      </c>
      <c r="G418" s="36">
        <f t="shared" ref="G418:J418" si="181">G419</f>
        <v>0</v>
      </c>
      <c r="H418" s="36">
        <f t="shared" si="181"/>
        <v>0</v>
      </c>
      <c r="I418" s="36">
        <f t="shared" si="181"/>
        <v>0</v>
      </c>
      <c r="J418" s="36">
        <f t="shared" si="181"/>
        <v>0</v>
      </c>
      <c r="K418" s="15"/>
      <c r="L418" s="68">
        <f t="shared" si="174"/>
        <v>2058.2399999999998</v>
      </c>
    </row>
    <row r="419" spans="1:12" ht="82.5" x14ac:dyDescent="0.25">
      <c r="A419" s="79"/>
      <c r="B419" s="74"/>
      <c r="C419" s="35" t="s">
        <v>85</v>
      </c>
      <c r="D419" s="36">
        <v>0</v>
      </c>
      <c r="E419" s="36">
        <v>699.64</v>
      </c>
      <c r="F419" s="36">
        <v>1358.6</v>
      </c>
      <c r="G419" s="36">
        <v>0</v>
      </c>
      <c r="H419" s="36">
        <v>0</v>
      </c>
      <c r="I419" s="36">
        <v>0</v>
      </c>
      <c r="J419" s="36">
        <v>0</v>
      </c>
      <c r="K419" s="15"/>
      <c r="L419" s="68">
        <f t="shared" si="174"/>
        <v>2058.2399999999998</v>
      </c>
    </row>
    <row r="420" spans="1:12" ht="33" x14ac:dyDescent="0.25">
      <c r="A420" s="79"/>
      <c r="B420" s="74"/>
      <c r="C420" s="35" t="s">
        <v>9</v>
      </c>
      <c r="D420" s="36">
        <v>0</v>
      </c>
      <c r="E420" s="36">
        <f>E422</f>
        <v>0.7</v>
      </c>
      <c r="F420" s="36">
        <f>F422</f>
        <v>1.36</v>
      </c>
      <c r="G420" s="36">
        <v>0</v>
      </c>
      <c r="H420" s="36">
        <v>0</v>
      </c>
      <c r="I420" s="36">
        <v>0</v>
      </c>
      <c r="J420" s="36">
        <v>0</v>
      </c>
      <c r="K420" s="15"/>
      <c r="L420" s="68">
        <f t="shared" si="174"/>
        <v>2.06</v>
      </c>
    </row>
    <row r="421" spans="1:12" ht="16.5" x14ac:dyDescent="0.25">
      <c r="A421" s="79"/>
      <c r="B421" s="74"/>
      <c r="C421" s="48" t="s">
        <v>104</v>
      </c>
      <c r="D421" s="36">
        <f>D420</f>
        <v>0</v>
      </c>
      <c r="E421" s="36">
        <f t="shared" ref="E421:J421" si="182">E420</f>
        <v>0.7</v>
      </c>
      <c r="F421" s="36">
        <f t="shared" si="182"/>
        <v>1.36</v>
      </c>
      <c r="G421" s="36">
        <f t="shared" si="182"/>
        <v>0</v>
      </c>
      <c r="H421" s="36">
        <f t="shared" si="182"/>
        <v>0</v>
      </c>
      <c r="I421" s="36">
        <f t="shared" si="182"/>
        <v>0</v>
      </c>
      <c r="J421" s="36">
        <f t="shared" si="182"/>
        <v>0</v>
      </c>
      <c r="K421" s="15"/>
      <c r="L421" s="68">
        <f t="shared" si="174"/>
        <v>2.06</v>
      </c>
    </row>
    <row r="422" spans="1:12" ht="82.5" x14ac:dyDescent="0.25">
      <c r="A422" s="79"/>
      <c r="B422" s="74"/>
      <c r="C422" s="35" t="s">
        <v>85</v>
      </c>
      <c r="D422" s="36">
        <v>0</v>
      </c>
      <c r="E422" s="36">
        <v>0.7</v>
      </c>
      <c r="F422" s="36">
        <v>1.36</v>
      </c>
      <c r="G422" s="36">
        <v>0</v>
      </c>
      <c r="H422" s="36">
        <v>0</v>
      </c>
      <c r="I422" s="36">
        <v>0</v>
      </c>
      <c r="J422" s="36">
        <v>0</v>
      </c>
      <c r="K422" s="15"/>
      <c r="L422" s="68">
        <f t="shared" si="174"/>
        <v>2.06</v>
      </c>
    </row>
    <row r="423" spans="1:12" ht="16.5" x14ac:dyDescent="0.25">
      <c r="A423" s="79"/>
      <c r="B423" s="74"/>
      <c r="C423" s="35" t="s">
        <v>15</v>
      </c>
      <c r="D423" s="36">
        <v>0</v>
      </c>
      <c r="E423" s="36">
        <v>0</v>
      </c>
      <c r="F423" s="36">
        <v>0</v>
      </c>
      <c r="G423" s="36">
        <v>0</v>
      </c>
      <c r="H423" s="36">
        <v>0</v>
      </c>
      <c r="I423" s="36">
        <v>0</v>
      </c>
      <c r="J423" s="36">
        <v>0</v>
      </c>
      <c r="K423" s="15"/>
      <c r="L423" s="68">
        <f t="shared" si="174"/>
        <v>0</v>
      </c>
    </row>
    <row r="424" spans="1:12" ht="33" x14ac:dyDescent="0.25">
      <c r="A424" s="79"/>
      <c r="B424" s="74"/>
      <c r="C424" s="35" t="s">
        <v>16</v>
      </c>
      <c r="D424" s="36">
        <v>0</v>
      </c>
      <c r="E424" s="36">
        <v>0</v>
      </c>
      <c r="F424" s="36">
        <v>0</v>
      </c>
      <c r="G424" s="36">
        <v>0</v>
      </c>
      <c r="H424" s="36">
        <v>0</v>
      </c>
      <c r="I424" s="36">
        <v>0</v>
      </c>
      <c r="J424" s="36">
        <v>0</v>
      </c>
      <c r="K424" s="15"/>
      <c r="L424" s="68">
        <f t="shared" si="174"/>
        <v>0</v>
      </c>
    </row>
    <row r="425" spans="1:12" ht="16.5" x14ac:dyDescent="0.25">
      <c r="A425" s="79"/>
      <c r="B425" s="74"/>
      <c r="C425" s="35" t="s">
        <v>12</v>
      </c>
      <c r="D425" s="36">
        <v>0</v>
      </c>
      <c r="E425" s="36">
        <v>0</v>
      </c>
      <c r="F425" s="36">
        <v>0</v>
      </c>
      <c r="G425" s="36">
        <v>0</v>
      </c>
      <c r="H425" s="36">
        <v>0</v>
      </c>
      <c r="I425" s="36">
        <v>0</v>
      </c>
      <c r="J425" s="36">
        <v>0</v>
      </c>
      <c r="K425" s="15"/>
      <c r="L425" s="68">
        <f t="shared" si="174"/>
        <v>0</v>
      </c>
    </row>
    <row r="426" spans="1:12" ht="16.5" x14ac:dyDescent="0.25">
      <c r="A426" s="79"/>
      <c r="B426" s="74"/>
      <c r="C426" s="35" t="s">
        <v>22</v>
      </c>
      <c r="D426" s="36">
        <v>0</v>
      </c>
      <c r="E426" s="36">
        <v>0</v>
      </c>
      <c r="F426" s="36">
        <v>0</v>
      </c>
      <c r="G426" s="36">
        <v>0</v>
      </c>
      <c r="H426" s="36">
        <v>0</v>
      </c>
      <c r="I426" s="36">
        <v>0</v>
      </c>
      <c r="J426" s="36">
        <v>0</v>
      </c>
      <c r="K426" s="15"/>
      <c r="L426" s="68">
        <f t="shared" si="174"/>
        <v>0</v>
      </c>
    </row>
    <row r="427" spans="1:12" ht="33" x14ac:dyDescent="0.25">
      <c r="A427" s="79"/>
      <c r="B427" s="75"/>
      <c r="C427" s="35" t="s">
        <v>14</v>
      </c>
      <c r="D427" s="36">
        <v>0</v>
      </c>
      <c r="E427" s="36">
        <v>0</v>
      </c>
      <c r="F427" s="36">
        <v>0</v>
      </c>
      <c r="G427" s="36">
        <v>0</v>
      </c>
      <c r="H427" s="36">
        <v>0</v>
      </c>
      <c r="I427" s="36">
        <v>0</v>
      </c>
      <c r="J427" s="36">
        <v>0</v>
      </c>
      <c r="K427" s="15"/>
      <c r="L427" s="68">
        <f t="shared" si="174"/>
        <v>0</v>
      </c>
    </row>
    <row r="428" spans="1:12" ht="16.5" x14ac:dyDescent="0.25">
      <c r="A428" s="79" t="s">
        <v>145</v>
      </c>
      <c r="B428" s="73" t="s">
        <v>144</v>
      </c>
      <c r="C428" s="48" t="s">
        <v>106</v>
      </c>
      <c r="D428" s="36">
        <f>D432+D434</f>
        <v>0</v>
      </c>
      <c r="E428" s="36">
        <f>E432+E434</f>
        <v>0</v>
      </c>
      <c r="F428" s="36">
        <f>F432+F434</f>
        <v>0</v>
      </c>
      <c r="G428" s="36">
        <f>G432+G434</f>
        <v>900.86</v>
      </c>
      <c r="H428" s="36">
        <f t="shared" ref="H428:I428" si="183">H432</f>
        <v>0</v>
      </c>
      <c r="I428" s="36">
        <f t="shared" si="183"/>
        <v>0</v>
      </c>
      <c r="J428" s="36">
        <f t="shared" ref="J428" si="184">J432</f>
        <v>0</v>
      </c>
      <c r="K428" s="15"/>
      <c r="L428" s="68">
        <f t="shared" si="174"/>
        <v>900.86</v>
      </c>
    </row>
    <row r="429" spans="1:12" ht="16.5" x14ac:dyDescent="0.25">
      <c r="A429" s="79"/>
      <c r="B429" s="74"/>
      <c r="C429" s="48" t="s">
        <v>104</v>
      </c>
      <c r="D429" s="36">
        <f>D428</f>
        <v>0</v>
      </c>
      <c r="E429" s="36">
        <f t="shared" ref="E429:J429" si="185">E428</f>
        <v>0</v>
      </c>
      <c r="F429" s="36">
        <f t="shared" si="185"/>
        <v>0</v>
      </c>
      <c r="G429" s="36">
        <f t="shared" si="185"/>
        <v>900.86</v>
      </c>
      <c r="H429" s="36">
        <f t="shared" si="185"/>
        <v>0</v>
      </c>
      <c r="I429" s="36">
        <f t="shared" si="185"/>
        <v>0</v>
      </c>
      <c r="J429" s="36">
        <f t="shared" si="185"/>
        <v>0</v>
      </c>
      <c r="K429" s="15"/>
      <c r="L429" s="68">
        <f t="shared" si="174"/>
        <v>900.86</v>
      </c>
    </row>
    <row r="430" spans="1:12" ht="16.5" x14ac:dyDescent="0.25">
      <c r="A430" s="79"/>
      <c r="B430" s="74"/>
      <c r="C430" s="48" t="s">
        <v>105</v>
      </c>
      <c r="D430" s="36">
        <v>0</v>
      </c>
      <c r="E430" s="36">
        <v>0</v>
      </c>
      <c r="F430" s="36">
        <v>0</v>
      </c>
      <c r="G430" s="36">
        <v>0</v>
      </c>
      <c r="H430" s="36">
        <v>0</v>
      </c>
      <c r="I430" s="36">
        <v>0</v>
      </c>
      <c r="J430" s="36">
        <v>0</v>
      </c>
      <c r="K430" s="15"/>
      <c r="L430" s="68">
        <f t="shared" si="174"/>
        <v>0</v>
      </c>
    </row>
    <row r="431" spans="1:12" ht="16.5" x14ac:dyDescent="0.25">
      <c r="A431" s="79"/>
      <c r="B431" s="74"/>
      <c r="C431" s="35" t="s">
        <v>5</v>
      </c>
      <c r="D431" s="36">
        <v>0</v>
      </c>
      <c r="E431" s="36">
        <v>0</v>
      </c>
      <c r="F431" s="36">
        <v>0</v>
      </c>
      <c r="G431" s="36">
        <v>0</v>
      </c>
      <c r="H431" s="36">
        <v>0</v>
      </c>
      <c r="I431" s="36">
        <v>0</v>
      </c>
      <c r="J431" s="36">
        <v>0</v>
      </c>
      <c r="K431" s="15"/>
      <c r="L431" s="68">
        <f t="shared" si="174"/>
        <v>0</v>
      </c>
    </row>
    <row r="432" spans="1:12" ht="33" x14ac:dyDescent="0.25">
      <c r="A432" s="79"/>
      <c r="B432" s="74"/>
      <c r="C432" s="35" t="s">
        <v>7</v>
      </c>
      <c r="D432" s="36">
        <f>D433</f>
        <v>0</v>
      </c>
      <c r="E432" s="36">
        <f>E433</f>
        <v>0</v>
      </c>
      <c r="F432" s="36">
        <f>F433</f>
        <v>0</v>
      </c>
      <c r="G432" s="36">
        <f>G433</f>
        <v>860.86</v>
      </c>
      <c r="H432" s="36">
        <f t="shared" ref="H432:J432" si="186">H433</f>
        <v>0</v>
      </c>
      <c r="I432" s="36">
        <f t="shared" si="186"/>
        <v>0</v>
      </c>
      <c r="J432" s="36">
        <f t="shared" si="186"/>
        <v>0</v>
      </c>
      <c r="K432" s="15"/>
      <c r="L432" s="68">
        <f t="shared" si="174"/>
        <v>860.86</v>
      </c>
    </row>
    <row r="433" spans="1:12" ht="82.5" x14ac:dyDescent="0.25">
      <c r="A433" s="79"/>
      <c r="B433" s="74"/>
      <c r="C433" s="35" t="s">
        <v>85</v>
      </c>
      <c r="D433" s="36">
        <v>0</v>
      </c>
      <c r="E433" s="36">
        <v>0</v>
      </c>
      <c r="F433" s="36">
        <v>0</v>
      </c>
      <c r="G433" s="36">
        <v>860.86</v>
      </c>
      <c r="H433" s="36">
        <v>0</v>
      </c>
      <c r="I433" s="36">
        <v>0</v>
      </c>
      <c r="J433" s="36">
        <v>0</v>
      </c>
      <c r="K433" s="15"/>
      <c r="L433" s="68">
        <f t="shared" si="174"/>
        <v>860.86</v>
      </c>
    </row>
    <row r="434" spans="1:12" ht="33" x14ac:dyDescent="0.25">
      <c r="A434" s="79"/>
      <c r="B434" s="74"/>
      <c r="C434" s="35" t="s">
        <v>9</v>
      </c>
      <c r="D434" s="36">
        <v>0</v>
      </c>
      <c r="E434" s="36">
        <v>0</v>
      </c>
      <c r="F434" s="36">
        <v>0</v>
      </c>
      <c r="G434" s="36">
        <f>G436</f>
        <v>40</v>
      </c>
      <c r="H434" s="36">
        <v>0</v>
      </c>
      <c r="I434" s="36">
        <v>0</v>
      </c>
      <c r="J434" s="36">
        <v>0</v>
      </c>
      <c r="K434" s="15"/>
      <c r="L434" s="68">
        <f t="shared" si="174"/>
        <v>40</v>
      </c>
    </row>
    <row r="435" spans="1:12" ht="16.5" x14ac:dyDescent="0.25">
      <c r="A435" s="79"/>
      <c r="B435" s="74"/>
      <c r="C435" s="48" t="s">
        <v>104</v>
      </c>
      <c r="D435" s="36">
        <f>D434</f>
        <v>0</v>
      </c>
      <c r="E435" s="36">
        <f t="shared" ref="E435:J435" si="187">E434</f>
        <v>0</v>
      </c>
      <c r="F435" s="36">
        <f t="shared" si="187"/>
        <v>0</v>
      </c>
      <c r="G435" s="36">
        <f t="shared" si="187"/>
        <v>40</v>
      </c>
      <c r="H435" s="36">
        <f t="shared" si="187"/>
        <v>0</v>
      </c>
      <c r="I435" s="36">
        <f t="shared" si="187"/>
        <v>0</v>
      </c>
      <c r="J435" s="36">
        <f t="shared" si="187"/>
        <v>0</v>
      </c>
      <c r="K435" s="15"/>
      <c r="L435" s="68">
        <f t="shared" si="174"/>
        <v>40</v>
      </c>
    </row>
    <row r="436" spans="1:12" ht="82.5" x14ac:dyDescent="0.25">
      <c r="A436" s="79"/>
      <c r="B436" s="74"/>
      <c r="C436" s="35" t="s">
        <v>85</v>
      </c>
      <c r="D436" s="36">
        <v>0</v>
      </c>
      <c r="E436" s="36">
        <v>0</v>
      </c>
      <c r="F436" s="36">
        <v>0</v>
      </c>
      <c r="G436" s="36">
        <v>40</v>
      </c>
      <c r="H436" s="36">
        <v>0</v>
      </c>
      <c r="I436" s="36">
        <v>0</v>
      </c>
      <c r="J436" s="36">
        <v>0</v>
      </c>
      <c r="K436" s="15"/>
      <c r="L436" s="68">
        <f t="shared" si="174"/>
        <v>40</v>
      </c>
    </row>
    <row r="437" spans="1:12" ht="16.5" x14ac:dyDescent="0.25">
      <c r="A437" s="79"/>
      <c r="B437" s="74"/>
      <c r="C437" s="35" t="s">
        <v>15</v>
      </c>
      <c r="D437" s="36">
        <v>0</v>
      </c>
      <c r="E437" s="36">
        <v>0</v>
      </c>
      <c r="F437" s="36">
        <v>0</v>
      </c>
      <c r="G437" s="36">
        <v>0</v>
      </c>
      <c r="H437" s="36">
        <v>0</v>
      </c>
      <c r="I437" s="36">
        <v>0</v>
      </c>
      <c r="J437" s="36">
        <v>0</v>
      </c>
      <c r="K437" s="15"/>
      <c r="L437" s="68">
        <f t="shared" si="174"/>
        <v>0</v>
      </c>
    </row>
    <row r="438" spans="1:12" ht="33" x14ac:dyDescent="0.25">
      <c r="A438" s="79"/>
      <c r="B438" s="74"/>
      <c r="C438" s="35" t="s">
        <v>16</v>
      </c>
      <c r="D438" s="36">
        <v>0</v>
      </c>
      <c r="E438" s="36">
        <v>0</v>
      </c>
      <c r="F438" s="36">
        <v>0</v>
      </c>
      <c r="G438" s="36">
        <v>0</v>
      </c>
      <c r="H438" s="36">
        <v>0</v>
      </c>
      <c r="I438" s="36">
        <v>0</v>
      </c>
      <c r="J438" s="36">
        <v>0</v>
      </c>
      <c r="K438" s="15"/>
      <c r="L438" s="68">
        <f t="shared" si="174"/>
        <v>0</v>
      </c>
    </row>
    <row r="439" spans="1:12" ht="16.5" x14ac:dyDescent="0.25">
      <c r="A439" s="79"/>
      <c r="B439" s="74"/>
      <c r="C439" s="35" t="s">
        <v>12</v>
      </c>
      <c r="D439" s="36">
        <v>0</v>
      </c>
      <c r="E439" s="36">
        <v>0</v>
      </c>
      <c r="F439" s="36">
        <v>0</v>
      </c>
      <c r="G439" s="36">
        <v>0</v>
      </c>
      <c r="H439" s="36">
        <v>0</v>
      </c>
      <c r="I439" s="36">
        <v>0</v>
      </c>
      <c r="J439" s="36">
        <v>0</v>
      </c>
      <c r="K439" s="15"/>
      <c r="L439" s="68">
        <f t="shared" si="174"/>
        <v>0</v>
      </c>
    </row>
    <row r="440" spans="1:12" ht="16.5" x14ac:dyDescent="0.25">
      <c r="A440" s="79"/>
      <c r="B440" s="74"/>
      <c r="C440" s="35" t="s">
        <v>22</v>
      </c>
      <c r="D440" s="36">
        <v>0</v>
      </c>
      <c r="E440" s="36">
        <v>0</v>
      </c>
      <c r="F440" s="36">
        <v>0</v>
      </c>
      <c r="G440" s="36">
        <v>0</v>
      </c>
      <c r="H440" s="36">
        <v>0</v>
      </c>
      <c r="I440" s="36">
        <v>0</v>
      </c>
      <c r="J440" s="36">
        <v>0</v>
      </c>
      <c r="K440" s="15"/>
      <c r="L440" s="68">
        <f t="shared" si="174"/>
        <v>0</v>
      </c>
    </row>
    <row r="441" spans="1:12" ht="33" x14ac:dyDescent="0.25">
      <c r="A441" s="79"/>
      <c r="B441" s="75"/>
      <c r="C441" s="35" t="s">
        <v>14</v>
      </c>
      <c r="D441" s="36">
        <v>0</v>
      </c>
      <c r="E441" s="36">
        <v>0</v>
      </c>
      <c r="F441" s="36">
        <v>0</v>
      </c>
      <c r="G441" s="36">
        <v>0</v>
      </c>
      <c r="H441" s="36">
        <v>0</v>
      </c>
      <c r="I441" s="36">
        <v>0</v>
      </c>
      <c r="J441" s="36">
        <v>0</v>
      </c>
      <c r="K441" s="15"/>
      <c r="L441" s="68">
        <f t="shared" si="174"/>
        <v>0</v>
      </c>
    </row>
    <row r="442" spans="1:12" ht="16.5" x14ac:dyDescent="0.25">
      <c r="A442" s="79" t="s">
        <v>147</v>
      </c>
      <c r="B442" s="73" t="s">
        <v>146</v>
      </c>
      <c r="C442" s="48" t="s">
        <v>106</v>
      </c>
      <c r="D442" s="36">
        <f>D446+D448</f>
        <v>0</v>
      </c>
      <c r="E442" s="36">
        <f>E446+E448</f>
        <v>0</v>
      </c>
      <c r="F442" s="36">
        <f>F446+F448</f>
        <v>0</v>
      </c>
      <c r="G442" s="36">
        <f>G446+G448</f>
        <v>900.86</v>
      </c>
      <c r="H442" s="36">
        <f t="shared" ref="H442:I442" si="188">H446</f>
        <v>0</v>
      </c>
      <c r="I442" s="36">
        <f t="shared" si="188"/>
        <v>0</v>
      </c>
      <c r="J442" s="36">
        <f t="shared" ref="J442" si="189">J446</f>
        <v>0</v>
      </c>
      <c r="K442" s="15"/>
      <c r="L442" s="68">
        <f t="shared" si="174"/>
        <v>900.86</v>
      </c>
    </row>
    <row r="443" spans="1:12" ht="16.5" x14ac:dyDescent="0.25">
      <c r="A443" s="79"/>
      <c r="B443" s="74"/>
      <c r="C443" s="48" t="s">
        <v>104</v>
      </c>
      <c r="D443" s="36">
        <f>D442</f>
        <v>0</v>
      </c>
      <c r="E443" s="36">
        <f t="shared" ref="E443:J443" si="190">E442</f>
        <v>0</v>
      </c>
      <c r="F443" s="36">
        <f t="shared" si="190"/>
        <v>0</v>
      </c>
      <c r="G443" s="36">
        <f t="shared" si="190"/>
        <v>900.86</v>
      </c>
      <c r="H443" s="36">
        <f t="shared" si="190"/>
        <v>0</v>
      </c>
      <c r="I443" s="36">
        <f t="shared" si="190"/>
        <v>0</v>
      </c>
      <c r="J443" s="36">
        <f t="shared" si="190"/>
        <v>0</v>
      </c>
      <c r="K443" s="15"/>
      <c r="L443" s="68">
        <f t="shared" si="174"/>
        <v>900.86</v>
      </c>
    </row>
    <row r="444" spans="1:12" ht="16.5" x14ac:dyDescent="0.25">
      <c r="A444" s="79"/>
      <c r="B444" s="74"/>
      <c r="C444" s="48" t="s">
        <v>105</v>
      </c>
      <c r="D444" s="36">
        <v>0</v>
      </c>
      <c r="E444" s="36">
        <v>0</v>
      </c>
      <c r="F444" s="36">
        <v>0</v>
      </c>
      <c r="G444" s="36">
        <v>0</v>
      </c>
      <c r="H444" s="36">
        <v>0</v>
      </c>
      <c r="I444" s="36">
        <v>0</v>
      </c>
      <c r="J444" s="36">
        <v>0</v>
      </c>
      <c r="K444" s="15"/>
      <c r="L444" s="68">
        <f t="shared" si="174"/>
        <v>0</v>
      </c>
    </row>
    <row r="445" spans="1:12" ht="16.5" x14ac:dyDescent="0.25">
      <c r="A445" s="79"/>
      <c r="B445" s="74"/>
      <c r="C445" s="35" t="s">
        <v>5</v>
      </c>
      <c r="D445" s="36">
        <v>0</v>
      </c>
      <c r="E445" s="36">
        <v>0</v>
      </c>
      <c r="F445" s="36">
        <v>0</v>
      </c>
      <c r="G445" s="36">
        <v>0</v>
      </c>
      <c r="H445" s="36">
        <v>0</v>
      </c>
      <c r="I445" s="36">
        <v>0</v>
      </c>
      <c r="J445" s="36">
        <v>0</v>
      </c>
      <c r="K445" s="15"/>
      <c r="L445" s="68">
        <f t="shared" si="174"/>
        <v>0</v>
      </c>
    </row>
    <row r="446" spans="1:12" ht="33" x14ac:dyDescent="0.25">
      <c r="A446" s="79"/>
      <c r="B446" s="74"/>
      <c r="C446" s="35" t="s">
        <v>7</v>
      </c>
      <c r="D446" s="36">
        <f>D447</f>
        <v>0</v>
      </c>
      <c r="E446" s="36">
        <f>E447</f>
        <v>0</v>
      </c>
      <c r="F446" s="36">
        <f>F447</f>
        <v>0</v>
      </c>
      <c r="G446" s="36">
        <f>G447</f>
        <v>860.86</v>
      </c>
      <c r="H446" s="36">
        <f t="shared" ref="H446:J446" si="191">H447</f>
        <v>0</v>
      </c>
      <c r="I446" s="36">
        <f t="shared" si="191"/>
        <v>0</v>
      </c>
      <c r="J446" s="36">
        <f t="shared" si="191"/>
        <v>0</v>
      </c>
      <c r="K446" s="15"/>
      <c r="L446" s="68">
        <f t="shared" si="174"/>
        <v>860.86</v>
      </c>
    </row>
    <row r="447" spans="1:12" ht="82.5" x14ac:dyDescent="0.25">
      <c r="A447" s="79"/>
      <c r="B447" s="74"/>
      <c r="C447" s="35" t="s">
        <v>85</v>
      </c>
      <c r="D447" s="36">
        <v>0</v>
      </c>
      <c r="E447" s="36">
        <v>0</v>
      </c>
      <c r="F447" s="36">
        <v>0</v>
      </c>
      <c r="G447" s="36">
        <v>860.86</v>
      </c>
      <c r="H447" s="36">
        <v>0</v>
      </c>
      <c r="I447" s="36">
        <v>0</v>
      </c>
      <c r="J447" s="36">
        <v>0</v>
      </c>
      <c r="K447" s="15"/>
      <c r="L447" s="68">
        <f t="shared" si="174"/>
        <v>860.86</v>
      </c>
    </row>
    <row r="448" spans="1:12" ht="33" x14ac:dyDescent="0.25">
      <c r="A448" s="79"/>
      <c r="B448" s="74"/>
      <c r="C448" s="35" t="s">
        <v>9</v>
      </c>
      <c r="D448" s="36">
        <v>0</v>
      </c>
      <c r="E448" s="36">
        <v>0</v>
      </c>
      <c r="F448" s="36">
        <v>0</v>
      </c>
      <c r="G448" s="36">
        <f>G450</f>
        <v>40</v>
      </c>
      <c r="H448" s="36">
        <v>0</v>
      </c>
      <c r="I448" s="36">
        <v>0</v>
      </c>
      <c r="J448" s="36">
        <v>0</v>
      </c>
      <c r="K448" s="15"/>
      <c r="L448" s="68">
        <f t="shared" si="174"/>
        <v>40</v>
      </c>
    </row>
    <row r="449" spans="1:22" ht="16.5" x14ac:dyDescent="0.25">
      <c r="A449" s="79"/>
      <c r="B449" s="74"/>
      <c r="C449" s="48" t="s">
        <v>104</v>
      </c>
      <c r="D449" s="36">
        <f>D448</f>
        <v>0</v>
      </c>
      <c r="E449" s="36">
        <f t="shared" ref="E449:J449" si="192">E448</f>
        <v>0</v>
      </c>
      <c r="F449" s="36">
        <f t="shared" si="192"/>
        <v>0</v>
      </c>
      <c r="G449" s="36">
        <f t="shared" si="192"/>
        <v>40</v>
      </c>
      <c r="H449" s="36">
        <f t="shared" si="192"/>
        <v>0</v>
      </c>
      <c r="I449" s="36">
        <f t="shared" si="192"/>
        <v>0</v>
      </c>
      <c r="J449" s="36">
        <f t="shared" si="192"/>
        <v>0</v>
      </c>
      <c r="K449" s="15"/>
      <c r="L449" s="68">
        <f t="shared" si="174"/>
        <v>40</v>
      </c>
    </row>
    <row r="450" spans="1:22" ht="82.5" x14ac:dyDescent="0.25">
      <c r="A450" s="79"/>
      <c r="B450" s="74"/>
      <c r="C450" s="35" t="s">
        <v>85</v>
      </c>
      <c r="D450" s="36">
        <v>0</v>
      </c>
      <c r="E450" s="36">
        <v>0</v>
      </c>
      <c r="F450" s="36">
        <v>0</v>
      </c>
      <c r="G450" s="36">
        <v>40</v>
      </c>
      <c r="H450" s="36">
        <v>0</v>
      </c>
      <c r="I450" s="36">
        <v>0</v>
      </c>
      <c r="J450" s="36">
        <v>0</v>
      </c>
      <c r="K450" s="15"/>
      <c r="L450" s="68">
        <f t="shared" si="174"/>
        <v>40</v>
      </c>
    </row>
    <row r="451" spans="1:22" ht="16.5" x14ac:dyDescent="0.25">
      <c r="A451" s="79"/>
      <c r="B451" s="74"/>
      <c r="C451" s="35" t="s">
        <v>15</v>
      </c>
      <c r="D451" s="36">
        <v>0</v>
      </c>
      <c r="E451" s="36">
        <v>0</v>
      </c>
      <c r="F451" s="36">
        <v>0</v>
      </c>
      <c r="G451" s="36">
        <v>0</v>
      </c>
      <c r="H451" s="36">
        <v>0</v>
      </c>
      <c r="I451" s="36">
        <v>0</v>
      </c>
      <c r="J451" s="36">
        <v>0</v>
      </c>
      <c r="K451" s="15"/>
      <c r="L451" s="68">
        <f t="shared" si="174"/>
        <v>0</v>
      </c>
    </row>
    <row r="452" spans="1:22" ht="33" x14ac:dyDescent="0.25">
      <c r="A452" s="79"/>
      <c r="B452" s="74"/>
      <c r="C452" s="35" t="s">
        <v>16</v>
      </c>
      <c r="D452" s="36">
        <v>0</v>
      </c>
      <c r="E452" s="36">
        <v>0</v>
      </c>
      <c r="F452" s="36">
        <v>0</v>
      </c>
      <c r="G452" s="36">
        <v>0</v>
      </c>
      <c r="H452" s="36">
        <v>0</v>
      </c>
      <c r="I452" s="36">
        <v>0</v>
      </c>
      <c r="J452" s="36">
        <v>0</v>
      </c>
      <c r="K452" s="15"/>
      <c r="L452" s="68">
        <f t="shared" si="174"/>
        <v>0</v>
      </c>
    </row>
    <row r="453" spans="1:22" ht="16.5" x14ac:dyDescent="0.25">
      <c r="A453" s="79"/>
      <c r="B453" s="74"/>
      <c r="C453" s="35" t="s">
        <v>12</v>
      </c>
      <c r="D453" s="36">
        <v>0</v>
      </c>
      <c r="E453" s="36">
        <v>0</v>
      </c>
      <c r="F453" s="36">
        <v>0</v>
      </c>
      <c r="G453" s="36">
        <v>0</v>
      </c>
      <c r="H453" s="36">
        <v>0</v>
      </c>
      <c r="I453" s="36">
        <v>0</v>
      </c>
      <c r="J453" s="36">
        <v>0</v>
      </c>
      <c r="K453" s="15"/>
      <c r="L453" s="68">
        <f t="shared" si="174"/>
        <v>0</v>
      </c>
      <c r="O453" s="3"/>
    </row>
    <row r="454" spans="1:22" ht="16.5" x14ac:dyDescent="0.25">
      <c r="A454" s="79"/>
      <c r="B454" s="74"/>
      <c r="C454" s="35" t="s">
        <v>22</v>
      </c>
      <c r="D454" s="36">
        <v>0</v>
      </c>
      <c r="E454" s="36">
        <v>0</v>
      </c>
      <c r="F454" s="36">
        <v>0</v>
      </c>
      <c r="G454" s="36">
        <v>0</v>
      </c>
      <c r="H454" s="36">
        <v>0</v>
      </c>
      <c r="I454" s="36">
        <v>0</v>
      </c>
      <c r="J454" s="36">
        <v>0</v>
      </c>
      <c r="K454" s="15"/>
      <c r="L454" s="68">
        <f t="shared" si="174"/>
        <v>0</v>
      </c>
    </row>
    <row r="455" spans="1:22" ht="33" x14ac:dyDescent="0.25">
      <c r="A455" s="79"/>
      <c r="B455" s="75"/>
      <c r="C455" s="35" t="s">
        <v>14</v>
      </c>
      <c r="D455" s="36">
        <v>0</v>
      </c>
      <c r="E455" s="36">
        <v>0</v>
      </c>
      <c r="F455" s="36">
        <v>0</v>
      </c>
      <c r="G455" s="36">
        <v>0</v>
      </c>
      <c r="H455" s="36">
        <v>0</v>
      </c>
      <c r="I455" s="36">
        <v>0</v>
      </c>
      <c r="J455" s="36">
        <v>0</v>
      </c>
      <c r="K455" s="15"/>
      <c r="L455" s="68">
        <f t="shared" si="174"/>
        <v>0</v>
      </c>
    </row>
    <row r="456" spans="1:22" ht="16.5" customHeight="1" x14ac:dyDescent="0.25">
      <c r="A456" s="79" t="s">
        <v>27</v>
      </c>
      <c r="B456" s="73" t="s">
        <v>97</v>
      </c>
      <c r="C456" s="35" t="s">
        <v>148</v>
      </c>
      <c r="D456" s="36">
        <v>156801.62</v>
      </c>
      <c r="E456" s="36">
        <f>E457</f>
        <v>129567.26999999999</v>
      </c>
      <c r="F456" s="36">
        <f>F457</f>
        <v>185377.91999999998</v>
      </c>
      <c r="G456" s="36">
        <f>G457</f>
        <v>147811.94999999998</v>
      </c>
      <c r="H456" s="36">
        <f t="shared" ref="H456:J456" si="193">H457</f>
        <v>227409.13999999998</v>
      </c>
      <c r="I456" s="36">
        <f t="shared" si="193"/>
        <v>61466.97</v>
      </c>
      <c r="J456" s="36">
        <f t="shared" si="193"/>
        <v>61499.520000000004</v>
      </c>
      <c r="K456" s="15"/>
      <c r="L456" s="68">
        <f t="shared" si="174"/>
        <v>969934.3899999999</v>
      </c>
      <c r="Q456" s="3"/>
    </row>
    <row r="457" spans="1:22" ht="16.5" x14ac:dyDescent="0.25">
      <c r="A457" s="79"/>
      <c r="B457" s="74"/>
      <c r="C457" s="48" t="s">
        <v>106</v>
      </c>
      <c r="D457" s="36">
        <f>D461+D464+D479</f>
        <v>156801.62</v>
      </c>
      <c r="E457" s="36">
        <f>E461+E464+E479</f>
        <v>129567.26999999999</v>
      </c>
      <c r="F457" s="36">
        <f>F461+F464+F480</f>
        <v>185377.91999999998</v>
      </c>
      <c r="G457" s="36">
        <f>G461+G464+G480</f>
        <v>147811.94999999998</v>
      </c>
      <c r="H457" s="36">
        <f>H461+H464+H479</f>
        <v>227409.13999999998</v>
      </c>
      <c r="I457" s="36">
        <f>I461+I464+I480</f>
        <v>61466.97</v>
      </c>
      <c r="J457" s="36">
        <f>J461+J464+J480</f>
        <v>61499.520000000004</v>
      </c>
      <c r="K457" s="15"/>
      <c r="L457" s="68">
        <f t="shared" si="174"/>
        <v>969934.3899999999</v>
      </c>
      <c r="M457" s="3"/>
      <c r="N457" s="3"/>
      <c r="O457" s="3"/>
    </row>
    <row r="458" spans="1:22" ht="16.5" x14ac:dyDescent="0.25">
      <c r="A458" s="79"/>
      <c r="B458" s="74"/>
      <c r="C458" s="48" t="s">
        <v>104</v>
      </c>
      <c r="D458" s="36">
        <f>D457</f>
        <v>156801.62</v>
      </c>
      <c r="E458" s="36">
        <f t="shared" ref="E458:G458" si="194">E457</f>
        <v>129567.26999999999</v>
      </c>
      <c r="F458" s="36">
        <f t="shared" si="194"/>
        <v>185377.91999999998</v>
      </c>
      <c r="G458" s="36">
        <f t="shared" si="194"/>
        <v>147811.94999999998</v>
      </c>
      <c r="H458" s="36">
        <v>0</v>
      </c>
      <c r="I458" s="36">
        <v>0</v>
      </c>
      <c r="J458" s="36">
        <v>0</v>
      </c>
      <c r="K458" s="15"/>
      <c r="L458" s="68">
        <f t="shared" si="174"/>
        <v>619558.75999999989</v>
      </c>
      <c r="M458" s="3"/>
      <c r="N458" s="3"/>
      <c r="O458" s="3"/>
    </row>
    <row r="459" spans="1:22" ht="16.5" x14ac:dyDescent="0.25">
      <c r="A459" s="79"/>
      <c r="B459" s="74"/>
      <c r="C459" s="48" t="s">
        <v>105</v>
      </c>
      <c r="D459" s="36">
        <v>0</v>
      </c>
      <c r="E459" s="36">
        <v>0</v>
      </c>
      <c r="F459" s="36">
        <v>0</v>
      </c>
      <c r="G459" s="36">
        <v>0</v>
      </c>
      <c r="H459" s="36">
        <f>H457</f>
        <v>227409.13999999998</v>
      </c>
      <c r="I459" s="36">
        <f t="shared" ref="I459:J459" si="195">I457</f>
        <v>61466.97</v>
      </c>
      <c r="J459" s="36">
        <f t="shared" si="195"/>
        <v>61499.520000000004</v>
      </c>
      <c r="K459" s="15"/>
      <c r="L459" s="68">
        <f t="shared" si="174"/>
        <v>350375.63</v>
      </c>
      <c r="M459" s="3"/>
      <c r="N459" s="3"/>
      <c r="O459" s="3"/>
    </row>
    <row r="460" spans="1:22" ht="16.5" x14ac:dyDescent="0.25">
      <c r="A460" s="79"/>
      <c r="B460" s="74"/>
      <c r="C460" s="35" t="s">
        <v>5</v>
      </c>
      <c r="D460" s="36">
        <v>0</v>
      </c>
      <c r="E460" s="36">
        <v>0</v>
      </c>
      <c r="F460" s="36">
        <v>0</v>
      </c>
      <c r="G460" s="36">
        <v>0</v>
      </c>
      <c r="H460" s="36">
        <v>0</v>
      </c>
      <c r="I460" s="36">
        <v>0</v>
      </c>
      <c r="J460" s="36">
        <v>0</v>
      </c>
      <c r="K460" s="15"/>
      <c r="L460" s="68">
        <f t="shared" si="174"/>
        <v>0</v>
      </c>
      <c r="M460" s="3"/>
      <c r="N460" s="3"/>
    </row>
    <row r="461" spans="1:22" ht="33" x14ac:dyDescent="0.25">
      <c r="A461" s="79"/>
      <c r="B461" s="74"/>
      <c r="C461" s="35" t="s">
        <v>7</v>
      </c>
      <c r="D461" s="36">
        <f>D462+D463</f>
        <v>49473.119999999995</v>
      </c>
      <c r="E461" s="36">
        <f>E462+E463</f>
        <v>20163.580000000002</v>
      </c>
      <c r="F461" s="36">
        <f>F462+F463</f>
        <v>58442.16</v>
      </c>
      <c r="G461" s="36">
        <f>G462+G463</f>
        <v>16339.71</v>
      </c>
      <c r="H461" s="36">
        <f>H665+H462</f>
        <v>43169.53</v>
      </c>
      <c r="I461" s="36">
        <f>I462+I463</f>
        <v>0</v>
      </c>
      <c r="J461" s="36">
        <f>J462+J463</f>
        <v>0</v>
      </c>
      <c r="K461" s="15"/>
      <c r="L461" s="68">
        <f t="shared" si="174"/>
        <v>187588.1</v>
      </c>
      <c r="M461" s="3"/>
      <c r="N461" s="3"/>
    </row>
    <row r="462" spans="1:22" ht="82.5" x14ac:dyDescent="0.25">
      <c r="A462" s="79"/>
      <c r="B462" s="74"/>
      <c r="C462" s="35" t="s">
        <v>85</v>
      </c>
      <c r="D462" s="36">
        <v>31147.09</v>
      </c>
      <c r="E462" s="36">
        <v>0</v>
      </c>
      <c r="F462" s="36">
        <f>F664</f>
        <v>41588.79</v>
      </c>
      <c r="G462" s="36">
        <f>G664</f>
        <v>0</v>
      </c>
      <c r="H462" s="36">
        <f t="shared" ref="H462:I462" si="196">H664</f>
        <v>0</v>
      </c>
      <c r="I462" s="36">
        <f t="shared" si="196"/>
        <v>0</v>
      </c>
      <c r="J462" s="36">
        <f t="shared" ref="J462" si="197">J664</f>
        <v>0</v>
      </c>
      <c r="K462" s="15"/>
      <c r="L462" s="68">
        <f t="shared" si="174"/>
        <v>72735.88</v>
      </c>
      <c r="M462" s="3"/>
      <c r="N462" s="3"/>
      <c r="P462" s="3"/>
      <c r="V462" s="3">
        <f>G949+G956+G467+G334+0</f>
        <v>137613.29999999999</v>
      </c>
    </row>
    <row r="463" spans="1:22" ht="49.5" x14ac:dyDescent="0.25">
      <c r="A463" s="79"/>
      <c r="B463" s="74"/>
      <c r="C463" s="35" t="s">
        <v>92</v>
      </c>
      <c r="D463" s="36">
        <v>18326.03</v>
      </c>
      <c r="E463" s="36">
        <f>E665</f>
        <v>20163.580000000002</v>
      </c>
      <c r="F463" s="36">
        <f t="shared" ref="F463:J463" si="198">F665</f>
        <v>16853.37</v>
      </c>
      <c r="G463" s="36">
        <f t="shared" si="198"/>
        <v>16339.71</v>
      </c>
      <c r="H463" s="36">
        <f>H665</f>
        <v>43169.53</v>
      </c>
      <c r="I463" s="36">
        <f t="shared" si="198"/>
        <v>0</v>
      </c>
      <c r="J463" s="36">
        <f t="shared" si="198"/>
        <v>0</v>
      </c>
      <c r="K463" s="15"/>
      <c r="L463" s="68">
        <f t="shared" si="174"/>
        <v>114852.22</v>
      </c>
      <c r="M463" s="3"/>
      <c r="N463" s="3"/>
    </row>
    <row r="464" spans="1:22" ht="33" x14ac:dyDescent="0.25">
      <c r="A464" s="79"/>
      <c r="B464" s="74"/>
      <c r="C464" s="35" t="s">
        <v>9</v>
      </c>
      <c r="D464" s="36">
        <v>104335.7</v>
      </c>
      <c r="E464" s="36">
        <f>E467+E472+E476</f>
        <v>105190.45999999999</v>
      </c>
      <c r="F464" s="36">
        <f>F467+F472+F476</f>
        <v>124566.96</v>
      </c>
      <c r="G464" s="36">
        <f>G467+G472+G476</f>
        <v>129571.93999999999</v>
      </c>
      <c r="H464" s="36">
        <f>H467+H472+H476</f>
        <v>180965.11</v>
      </c>
      <c r="I464" s="36">
        <f t="shared" ref="I464" si="199">I467+I472+I476</f>
        <v>61466.97</v>
      </c>
      <c r="J464" s="36">
        <f t="shared" ref="J464" si="200">J467+J472+J476</f>
        <v>61499.520000000004</v>
      </c>
      <c r="K464" s="15"/>
      <c r="L464" s="68">
        <f t="shared" si="174"/>
        <v>767596.65999999992</v>
      </c>
      <c r="M464" s="3"/>
      <c r="N464" s="3"/>
      <c r="O464" s="3" t="e">
        <f>H487+H545+H585+H622+#REF!+H900</f>
        <v>#REF!</v>
      </c>
    </row>
    <row r="465" spans="1:17" ht="16.5" x14ac:dyDescent="0.25">
      <c r="A465" s="79"/>
      <c r="B465" s="74"/>
      <c r="C465" s="48" t="s">
        <v>104</v>
      </c>
      <c r="D465" s="36">
        <f>D464</f>
        <v>104335.7</v>
      </c>
      <c r="E465" s="36">
        <f t="shared" ref="E465:G465" si="201">E464</f>
        <v>105190.45999999999</v>
      </c>
      <c r="F465" s="36">
        <f t="shared" si="201"/>
        <v>124566.96</v>
      </c>
      <c r="G465" s="36">
        <f t="shared" si="201"/>
        <v>129571.93999999999</v>
      </c>
      <c r="H465" s="36">
        <v>0</v>
      </c>
      <c r="I465" s="36">
        <v>0</v>
      </c>
      <c r="J465" s="36">
        <v>0</v>
      </c>
      <c r="K465" s="15"/>
      <c r="L465" s="68">
        <f t="shared" si="174"/>
        <v>463665.06</v>
      </c>
      <c r="M465" s="3"/>
      <c r="N465" s="3"/>
      <c r="O465" s="3"/>
    </row>
    <row r="466" spans="1:17" ht="16.5" x14ac:dyDescent="0.25">
      <c r="A466" s="79"/>
      <c r="B466" s="74"/>
      <c r="C466" s="48" t="s">
        <v>105</v>
      </c>
      <c r="D466" s="36">
        <v>0</v>
      </c>
      <c r="E466" s="36">
        <v>0</v>
      </c>
      <c r="F466" s="36">
        <v>0</v>
      </c>
      <c r="G466" s="36">
        <v>0</v>
      </c>
      <c r="H466" s="36">
        <f>H464</f>
        <v>180965.11</v>
      </c>
      <c r="I466" s="36">
        <f t="shared" ref="I466:J466" si="202">I464</f>
        <v>61466.97</v>
      </c>
      <c r="J466" s="36">
        <f t="shared" si="202"/>
        <v>61499.520000000004</v>
      </c>
      <c r="K466" s="15"/>
      <c r="L466" s="68">
        <f t="shared" si="174"/>
        <v>303931.59999999998</v>
      </c>
      <c r="M466" s="3"/>
      <c r="N466" s="3"/>
      <c r="O466" s="3"/>
    </row>
    <row r="467" spans="1:17" ht="82.5" x14ac:dyDescent="0.25">
      <c r="A467" s="79"/>
      <c r="B467" s="74"/>
      <c r="C467" s="35" t="s">
        <v>85</v>
      </c>
      <c r="D467" s="36">
        <f>D495+D551+D591+D628+D669+0</f>
        <v>88012.540000000008</v>
      </c>
      <c r="E467" s="36">
        <f>E495+E551+E591+E628+E669+0</f>
        <v>89544.48</v>
      </c>
      <c r="F467" s="36">
        <f>F495+F551+F591+F628+F669+0</f>
        <v>103610.24000000001</v>
      </c>
      <c r="G467" s="36">
        <f>G495+G551+G591+G628+G669</f>
        <v>117328.91999999998</v>
      </c>
      <c r="H467" s="36">
        <f>H495+H551+H585+H628+H669</f>
        <v>125606</v>
      </c>
      <c r="I467" s="36">
        <f>I495+I551+I592+I628+I669</f>
        <v>61466.97</v>
      </c>
      <c r="J467" s="36">
        <f>J495+J551+J591+J628+J664</f>
        <v>61499.520000000004</v>
      </c>
      <c r="K467" s="15"/>
      <c r="L467" s="68">
        <f t="shared" si="174"/>
        <v>647068.67000000004</v>
      </c>
      <c r="M467" s="3"/>
      <c r="N467" s="3"/>
    </row>
    <row r="468" spans="1:17" ht="16.5" x14ac:dyDescent="0.25">
      <c r="A468" s="79"/>
      <c r="B468" s="74"/>
      <c r="C468" s="48" t="s">
        <v>104</v>
      </c>
      <c r="D468" s="36">
        <f>D467</f>
        <v>88012.540000000008</v>
      </c>
      <c r="E468" s="36">
        <f t="shared" ref="E468:G468" si="203">E467</f>
        <v>89544.48</v>
      </c>
      <c r="F468" s="36">
        <f t="shared" si="203"/>
        <v>103610.24000000001</v>
      </c>
      <c r="G468" s="36">
        <f t="shared" si="203"/>
        <v>117328.91999999998</v>
      </c>
      <c r="H468" s="36">
        <v>0</v>
      </c>
      <c r="I468" s="36">
        <v>0</v>
      </c>
      <c r="J468" s="36">
        <v>0</v>
      </c>
      <c r="K468" s="15"/>
      <c r="L468" s="68">
        <f t="shared" si="174"/>
        <v>398496.18000000005</v>
      </c>
      <c r="M468" s="3"/>
      <c r="N468" s="3"/>
    </row>
    <row r="469" spans="1:17" ht="16.5" x14ac:dyDescent="0.25">
      <c r="A469" s="79"/>
      <c r="B469" s="74"/>
      <c r="C469" s="48" t="s">
        <v>105</v>
      </c>
      <c r="D469" s="36">
        <v>0</v>
      </c>
      <c r="E469" s="36">
        <v>0</v>
      </c>
      <c r="F469" s="36">
        <v>0</v>
      </c>
      <c r="G469" s="36">
        <v>0</v>
      </c>
      <c r="H469" s="36">
        <f>H467</f>
        <v>125606</v>
      </c>
      <c r="I469" s="36">
        <f t="shared" ref="I469:J469" si="204">I467</f>
        <v>61466.97</v>
      </c>
      <c r="J469" s="36">
        <f t="shared" si="204"/>
        <v>61499.520000000004</v>
      </c>
      <c r="K469" s="15"/>
      <c r="L469" s="68">
        <f t="shared" ref="L469:L532" si="205">E469+F469+G469+H469+I469+J469+D469</f>
        <v>248572.49</v>
      </c>
      <c r="M469" s="3"/>
      <c r="N469" s="3"/>
    </row>
    <row r="470" spans="1:17" ht="33" x14ac:dyDescent="0.25">
      <c r="A470" s="79"/>
      <c r="B470" s="74"/>
      <c r="C470" s="35" t="s">
        <v>72</v>
      </c>
      <c r="D470" s="36">
        <f>D631+D580</f>
        <v>28832.400000000001</v>
      </c>
      <c r="E470" s="36">
        <f>E631+E580</f>
        <v>32994.239999999998</v>
      </c>
      <c r="F470" s="36">
        <f>F554+F631</f>
        <v>35566.5</v>
      </c>
      <c r="G470" s="36">
        <f>G554+G631+0</f>
        <v>48121.82</v>
      </c>
      <c r="H470" s="36">
        <f>H554+H631</f>
        <v>51105.51</v>
      </c>
      <c r="I470" s="36">
        <f>I554+I631</f>
        <v>39128.61</v>
      </c>
      <c r="J470" s="36">
        <f>J554+J631</f>
        <v>39136.160000000003</v>
      </c>
      <c r="K470" s="15"/>
      <c r="L470" s="68">
        <f t="shared" si="205"/>
        <v>274885.24</v>
      </c>
      <c r="M470" s="3"/>
      <c r="N470" s="3"/>
    </row>
    <row r="471" spans="1:17" ht="16.5" x14ac:dyDescent="0.25">
      <c r="A471" s="79"/>
      <c r="B471" s="74"/>
      <c r="C471" s="39" t="s">
        <v>61</v>
      </c>
      <c r="D471" s="36">
        <v>0</v>
      </c>
      <c r="E471" s="36">
        <v>0</v>
      </c>
      <c r="F471" s="36">
        <f>F591</f>
        <v>14865.8</v>
      </c>
      <c r="G471" s="36">
        <f>G591</f>
        <v>6092.01</v>
      </c>
      <c r="H471" s="36">
        <v>0</v>
      </c>
      <c r="I471" s="36">
        <v>0</v>
      </c>
      <c r="J471" s="36">
        <v>0</v>
      </c>
      <c r="K471" s="15"/>
      <c r="L471" s="68">
        <f t="shared" si="205"/>
        <v>20957.809999999998</v>
      </c>
      <c r="M471" s="3"/>
      <c r="N471" s="3"/>
    </row>
    <row r="472" spans="1:17" ht="49.5" x14ac:dyDescent="0.25">
      <c r="A472" s="79"/>
      <c r="B472" s="74"/>
      <c r="C472" s="35" t="s">
        <v>92</v>
      </c>
      <c r="D472" s="36">
        <f>D672+D910</f>
        <v>13968.78</v>
      </c>
      <c r="E472" s="36">
        <f>E672+E910</f>
        <v>14598.9</v>
      </c>
      <c r="F472" s="36">
        <f>F672++F910+0</f>
        <v>19719.22</v>
      </c>
      <c r="G472" s="36">
        <f>G766+G748+O13</f>
        <v>10843.019999999999</v>
      </c>
      <c r="H472" s="36">
        <f>H672+H907</f>
        <v>52159.11</v>
      </c>
      <c r="I472" s="36">
        <f>I672</f>
        <v>0</v>
      </c>
      <c r="J472" s="36">
        <f>J672</f>
        <v>0</v>
      </c>
      <c r="K472" s="15"/>
      <c r="L472" s="68">
        <f t="shared" si="205"/>
        <v>111289.03</v>
      </c>
      <c r="M472" s="3"/>
      <c r="N472" s="3"/>
      <c r="Q472" s="3"/>
    </row>
    <row r="473" spans="1:17" ht="16.5" x14ac:dyDescent="0.25">
      <c r="A473" s="79"/>
      <c r="B473" s="74"/>
      <c r="C473" s="48" t="s">
        <v>104</v>
      </c>
      <c r="D473" s="36">
        <f>D472</f>
        <v>13968.78</v>
      </c>
      <c r="E473" s="36">
        <f t="shared" ref="E473:G473" si="206">E472</f>
        <v>14598.9</v>
      </c>
      <c r="F473" s="36">
        <f t="shared" si="206"/>
        <v>19719.22</v>
      </c>
      <c r="G473" s="36">
        <f t="shared" si="206"/>
        <v>10843.019999999999</v>
      </c>
      <c r="H473" s="36">
        <v>0</v>
      </c>
      <c r="I473" s="36">
        <v>0</v>
      </c>
      <c r="J473" s="36">
        <v>0</v>
      </c>
      <c r="K473" s="15"/>
      <c r="L473" s="68">
        <f t="shared" si="205"/>
        <v>59129.919999999998</v>
      </c>
      <c r="M473" s="3"/>
      <c r="N473" s="3"/>
      <c r="Q473" s="3"/>
    </row>
    <row r="474" spans="1:17" ht="16.5" x14ac:dyDescent="0.25">
      <c r="A474" s="79"/>
      <c r="B474" s="74"/>
      <c r="C474" s="48" t="s">
        <v>105</v>
      </c>
      <c r="D474" s="36">
        <v>0</v>
      </c>
      <c r="E474" s="36">
        <v>0</v>
      </c>
      <c r="F474" s="36">
        <v>0</v>
      </c>
      <c r="G474" s="36">
        <v>0</v>
      </c>
      <c r="H474" s="36">
        <f>H672+H911</f>
        <v>52159.11</v>
      </c>
      <c r="I474" s="36">
        <f t="shared" ref="I474:J474" si="207">I472</f>
        <v>0</v>
      </c>
      <c r="J474" s="36">
        <f t="shared" si="207"/>
        <v>0</v>
      </c>
      <c r="K474" s="15"/>
      <c r="L474" s="68">
        <f t="shared" si="205"/>
        <v>52159.11</v>
      </c>
      <c r="M474" s="3"/>
      <c r="N474" s="3"/>
      <c r="Q474" s="3"/>
    </row>
    <row r="475" spans="1:17" ht="16.5" x14ac:dyDescent="0.25">
      <c r="A475" s="79"/>
      <c r="B475" s="74"/>
      <c r="C475" s="35" t="s">
        <v>58</v>
      </c>
      <c r="D475" s="36">
        <f>D675+D911</f>
        <v>1284.19</v>
      </c>
      <c r="E475" s="36">
        <f>E675+E911</f>
        <v>1466.02</v>
      </c>
      <c r="F475" s="36">
        <f>F675+F911</f>
        <v>0</v>
      </c>
      <c r="G475" s="36">
        <v>0</v>
      </c>
      <c r="H475" s="36">
        <f>H675+H911</f>
        <v>199</v>
      </c>
      <c r="I475" s="36">
        <f>I675+I911</f>
        <v>0</v>
      </c>
      <c r="J475" s="36">
        <f>J675+J911</f>
        <v>0</v>
      </c>
      <c r="K475" s="15"/>
      <c r="L475" s="68">
        <f t="shared" si="205"/>
        <v>2949.21</v>
      </c>
      <c r="M475" s="3"/>
      <c r="N475" s="3"/>
    </row>
    <row r="476" spans="1:17" ht="66" x14ac:dyDescent="0.25">
      <c r="A476" s="79"/>
      <c r="B476" s="74"/>
      <c r="C476" s="35" t="s">
        <v>93</v>
      </c>
      <c r="D476" s="36">
        <f>D555++D525</f>
        <v>1300</v>
      </c>
      <c r="E476" s="36">
        <f>E555++E525</f>
        <v>1047.08</v>
      </c>
      <c r="F476" s="36">
        <f>F555++F525</f>
        <v>1237.5</v>
      </c>
      <c r="G476" s="36">
        <f>G565</f>
        <v>1400</v>
      </c>
      <c r="H476" s="36">
        <f>H555</f>
        <v>3200</v>
      </c>
      <c r="I476" s="36">
        <f>I555++I525</f>
        <v>0</v>
      </c>
      <c r="J476" s="36">
        <f>J555++J525</f>
        <v>0</v>
      </c>
      <c r="K476" s="15"/>
      <c r="L476" s="68">
        <f t="shared" si="205"/>
        <v>8184.58</v>
      </c>
      <c r="M476" s="3"/>
      <c r="N476" s="3"/>
      <c r="Q476" s="3"/>
    </row>
    <row r="477" spans="1:17" ht="16.5" x14ac:dyDescent="0.25">
      <c r="A477" s="79"/>
      <c r="B477" s="74"/>
      <c r="C477" s="48" t="s">
        <v>104</v>
      </c>
      <c r="D477" s="36">
        <f>D476</f>
        <v>1300</v>
      </c>
      <c r="E477" s="36">
        <f t="shared" ref="E477:G477" si="208">E476</f>
        <v>1047.08</v>
      </c>
      <c r="F477" s="36">
        <f t="shared" si="208"/>
        <v>1237.5</v>
      </c>
      <c r="G477" s="36">
        <f t="shared" si="208"/>
        <v>1400</v>
      </c>
      <c r="H477" s="36">
        <v>0</v>
      </c>
      <c r="I477" s="36">
        <v>0</v>
      </c>
      <c r="J477" s="36">
        <v>0</v>
      </c>
      <c r="K477" s="15"/>
      <c r="L477" s="68">
        <f t="shared" si="205"/>
        <v>4984.58</v>
      </c>
      <c r="M477" s="3"/>
      <c r="N477" s="3"/>
      <c r="Q477" s="3"/>
    </row>
    <row r="478" spans="1:17" ht="16.5" x14ac:dyDescent="0.25">
      <c r="A478" s="79"/>
      <c r="B478" s="74"/>
      <c r="C478" s="48" t="s">
        <v>105</v>
      </c>
      <c r="D478" s="36">
        <v>0</v>
      </c>
      <c r="E478" s="36">
        <v>0</v>
      </c>
      <c r="F478" s="36">
        <v>0</v>
      </c>
      <c r="G478" s="36">
        <v>0</v>
      </c>
      <c r="H478" s="36">
        <f>H476</f>
        <v>3200</v>
      </c>
      <c r="I478" s="36">
        <f t="shared" ref="I478:J478" si="209">I476</f>
        <v>0</v>
      </c>
      <c r="J478" s="36">
        <f t="shared" si="209"/>
        <v>0</v>
      </c>
      <c r="K478" s="15"/>
      <c r="L478" s="68">
        <f t="shared" si="205"/>
        <v>3200</v>
      </c>
      <c r="M478" s="3"/>
      <c r="N478" s="3"/>
      <c r="Q478" s="3"/>
    </row>
    <row r="479" spans="1:17" ht="16.5" x14ac:dyDescent="0.25">
      <c r="A479" s="79"/>
      <c r="B479" s="74"/>
      <c r="C479" s="35" t="s">
        <v>15</v>
      </c>
      <c r="D479" s="36">
        <f>D480</f>
        <v>2992.8</v>
      </c>
      <c r="E479" s="36">
        <f>E480</f>
        <v>4213.2299999999996</v>
      </c>
      <c r="F479" s="36">
        <f>F480</f>
        <v>2368.8000000000002</v>
      </c>
      <c r="G479" s="36">
        <f>G480</f>
        <v>1900.3</v>
      </c>
      <c r="H479" s="36">
        <f>H480</f>
        <v>3274.5</v>
      </c>
      <c r="I479" s="36">
        <v>0</v>
      </c>
      <c r="J479" s="36">
        <v>0</v>
      </c>
      <c r="K479" s="15"/>
      <c r="L479" s="68">
        <f t="shared" si="205"/>
        <v>14749.630000000001</v>
      </c>
      <c r="M479" s="3"/>
      <c r="N479" s="3"/>
    </row>
    <row r="480" spans="1:17" ht="49.5" x14ac:dyDescent="0.25">
      <c r="A480" s="79"/>
      <c r="B480" s="74"/>
      <c r="C480" s="35" t="s">
        <v>92</v>
      </c>
      <c r="D480" s="36">
        <f>D773</f>
        <v>2992.8</v>
      </c>
      <c r="E480" s="36">
        <f>E773</f>
        <v>4213.2299999999996</v>
      </c>
      <c r="F480" s="36">
        <f>F676</f>
        <v>2368.8000000000002</v>
      </c>
      <c r="G480" s="36">
        <f>G773</f>
        <v>1900.3</v>
      </c>
      <c r="H480" s="36">
        <f>H773</f>
        <v>3274.5</v>
      </c>
      <c r="I480" s="36">
        <v>0</v>
      </c>
      <c r="J480" s="36">
        <v>0</v>
      </c>
      <c r="K480" s="15"/>
      <c r="L480" s="68">
        <f t="shared" si="205"/>
        <v>14749.630000000001</v>
      </c>
      <c r="M480" s="3"/>
      <c r="N480" s="3"/>
    </row>
    <row r="481" spans="1:18" ht="16.5" x14ac:dyDescent="0.25">
      <c r="A481" s="79"/>
      <c r="B481" s="74"/>
      <c r="C481" s="48" t="s">
        <v>104</v>
      </c>
      <c r="D481" s="36">
        <f>D480</f>
        <v>2992.8</v>
      </c>
      <c r="E481" s="36">
        <f t="shared" ref="E481:G481" si="210">E480</f>
        <v>4213.2299999999996</v>
      </c>
      <c r="F481" s="36">
        <f t="shared" si="210"/>
        <v>2368.8000000000002</v>
      </c>
      <c r="G481" s="36">
        <f t="shared" si="210"/>
        <v>1900.3</v>
      </c>
      <c r="H481" s="36">
        <v>0</v>
      </c>
      <c r="I481" s="36">
        <v>0</v>
      </c>
      <c r="J481" s="36">
        <v>0</v>
      </c>
      <c r="K481" s="15"/>
      <c r="L481" s="68">
        <f t="shared" si="205"/>
        <v>11475.130000000001</v>
      </c>
      <c r="M481" s="3"/>
      <c r="N481" s="3"/>
    </row>
    <row r="482" spans="1:18" ht="16.5" x14ac:dyDescent="0.25">
      <c r="A482" s="79"/>
      <c r="B482" s="74"/>
      <c r="C482" s="48" t="s">
        <v>105</v>
      </c>
      <c r="D482" s="36">
        <v>0</v>
      </c>
      <c r="E482" s="36">
        <v>0</v>
      </c>
      <c r="F482" s="36">
        <v>0</v>
      </c>
      <c r="G482" s="36">
        <v>0</v>
      </c>
      <c r="H482" s="36">
        <f>H480</f>
        <v>3274.5</v>
      </c>
      <c r="I482" s="36">
        <f t="shared" ref="I482:J482" si="211">I480</f>
        <v>0</v>
      </c>
      <c r="J482" s="36">
        <f t="shared" si="211"/>
        <v>0</v>
      </c>
      <c r="K482" s="15"/>
      <c r="L482" s="68">
        <f t="shared" si="205"/>
        <v>3274.5</v>
      </c>
      <c r="M482" s="3"/>
      <c r="N482" s="3"/>
    </row>
    <row r="483" spans="1:18" ht="33" x14ac:dyDescent="0.25">
      <c r="A483" s="79"/>
      <c r="B483" s="74"/>
      <c r="C483" s="35" t="s">
        <v>16</v>
      </c>
      <c r="D483" s="36">
        <v>0</v>
      </c>
      <c r="E483" s="36">
        <v>0</v>
      </c>
      <c r="F483" s="36">
        <v>0</v>
      </c>
      <c r="G483" s="36">
        <v>0</v>
      </c>
      <c r="H483" s="36">
        <v>0</v>
      </c>
      <c r="I483" s="36">
        <v>0</v>
      </c>
      <c r="J483" s="36">
        <v>0</v>
      </c>
      <c r="K483" s="15"/>
      <c r="L483" s="68">
        <f t="shared" si="205"/>
        <v>0</v>
      </c>
    </row>
    <row r="484" spans="1:18" ht="16.5" x14ac:dyDescent="0.25">
      <c r="A484" s="79"/>
      <c r="B484" s="74"/>
      <c r="C484" s="35" t="s">
        <v>12</v>
      </c>
      <c r="D484" s="36">
        <v>0</v>
      </c>
      <c r="E484" s="36">
        <v>0</v>
      </c>
      <c r="F484" s="36">
        <v>0</v>
      </c>
      <c r="G484" s="36">
        <v>0</v>
      </c>
      <c r="H484" s="36">
        <v>0</v>
      </c>
      <c r="I484" s="36">
        <v>0</v>
      </c>
      <c r="J484" s="36">
        <v>0</v>
      </c>
      <c r="K484" s="15"/>
      <c r="L484" s="68">
        <f t="shared" si="205"/>
        <v>0</v>
      </c>
    </row>
    <row r="485" spans="1:18" ht="16.5" x14ac:dyDescent="0.25">
      <c r="A485" s="79"/>
      <c r="B485" s="74"/>
      <c r="C485" s="35" t="s">
        <v>22</v>
      </c>
      <c r="D485" s="36">
        <v>0</v>
      </c>
      <c r="E485" s="36">
        <v>0</v>
      </c>
      <c r="F485" s="36">
        <v>0</v>
      </c>
      <c r="G485" s="36">
        <v>0</v>
      </c>
      <c r="H485" s="36">
        <v>0</v>
      </c>
      <c r="I485" s="36">
        <v>0</v>
      </c>
      <c r="J485" s="36">
        <v>0</v>
      </c>
      <c r="K485" s="15"/>
      <c r="L485" s="68">
        <f t="shared" si="205"/>
        <v>0</v>
      </c>
    </row>
    <row r="486" spans="1:18" ht="33" customHeight="1" x14ac:dyDescent="0.25">
      <c r="A486" s="79"/>
      <c r="B486" s="75"/>
      <c r="C486" s="35" t="s">
        <v>14</v>
      </c>
      <c r="D486" s="44"/>
      <c r="E486" s="36">
        <v>0</v>
      </c>
      <c r="F486" s="36">
        <v>0</v>
      </c>
      <c r="G486" s="36">
        <v>0</v>
      </c>
      <c r="H486" s="36">
        <v>0</v>
      </c>
      <c r="I486" s="36">
        <v>0</v>
      </c>
      <c r="J486" s="36">
        <v>0</v>
      </c>
      <c r="K486" s="15"/>
      <c r="L486" s="68">
        <f t="shared" si="205"/>
        <v>0</v>
      </c>
    </row>
    <row r="487" spans="1:18" ht="16.5" x14ac:dyDescent="0.25">
      <c r="A487" s="79" t="s">
        <v>28</v>
      </c>
      <c r="B487" s="79" t="s">
        <v>199</v>
      </c>
      <c r="C487" s="48" t="s">
        <v>106</v>
      </c>
      <c r="D487" s="36">
        <f>D492</f>
        <v>43353.119999999995</v>
      </c>
      <c r="E487" s="36">
        <f t="shared" ref="E487" si="212">E492</f>
        <v>49923.06</v>
      </c>
      <c r="F487" s="36">
        <f>F492</f>
        <v>47161.17</v>
      </c>
      <c r="G487" s="36">
        <f t="shared" ref="G487" si="213">G492</f>
        <v>56427.42</v>
      </c>
      <c r="H487" s="36">
        <f>H495</f>
        <v>44594.969999999994</v>
      </c>
      <c r="I487" s="36">
        <f t="shared" ref="I487:J487" si="214">I495</f>
        <v>19975</v>
      </c>
      <c r="J487" s="36">
        <f t="shared" si="214"/>
        <v>20000</v>
      </c>
      <c r="K487" s="15"/>
      <c r="L487" s="68">
        <f t="shared" si="205"/>
        <v>281434.74</v>
      </c>
      <c r="P487" s="3"/>
    </row>
    <row r="488" spans="1:18" ht="16.5" x14ac:dyDescent="0.25">
      <c r="A488" s="79"/>
      <c r="B488" s="79"/>
      <c r="C488" s="48" t="s">
        <v>104</v>
      </c>
      <c r="D488" s="36">
        <f>D487</f>
        <v>43353.119999999995</v>
      </c>
      <c r="E488" s="36">
        <f t="shared" ref="E488:G488" si="215">E487</f>
        <v>49923.06</v>
      </c>
      <c r="F488" s="36">
        <f t="shared" si="215"/>
        <v>47161.17</v>
      </c>
      <c r="G488" s="36">
        <f t="shared" si="215"/>
        <v>56427.42</v>
      </c>
      <c r="H488" s="36">
        <v>0</v>
      </c>
      <c r="I488" s="36">
        <v>0</v>
      </c>
      <c r="J488" s="36">
        <v>0</v>
      </c>
      <c r="K488" s="15"/>
      <c r="L488" s="68">
        <f t="shared" si="205"/>
        <v>196864.77</v>
      </c>
      <c r="P488" s="3"/>
    </row>
    <row r="489" spans="1:18" ht="16.5" x14ac:dyDescent="0.25">
      <c r="A489" s="79"/>
      <c r="B489" s="79"/>
      <c r="C489" s="48" t="s">
        <v>105</v>
      </c>
      <c r="D489" s="36">
        <v>0</v>
      </c>
      <c r="E489" s="36">
        <v>0</v>
      </c>
      <c r="F489" s="36">
        <v>0</v>
      </c>
      <c r="G489" s="36">
        <v>0</v>
      </c>
      <c r="H489" s="36">
        <f>H487</f>
        <v>44594.969999999994</v>
      </c>
      <c r="I489" s="36">
        <f t="shared" ref="I489:J489" si="216">I487</f>
        <v>19975</v>
      </c>
      <c r="J489" s="36">
        <f t="shared" si="216"/>
        <v>20000</v>
      </c>
      <c r="K489" s="15"/>
      <c r="L489" s="68">
        <f t="shared" si="205"/>
        <v>84569.97</v>
      </c>
      <c r="P489" s="3"/>
    </row>
    <row r="490" spans="1:18" ht="16.5" x14ac:dyDescent="0.25">
      <c r="A490" s="79"/>
      <c r="B490" s="79"/>
      <c r="C490" s="35" t="s">
        <v>5</v>
      </c>
      <c r="D490" s="36">
        <v>0</v>
      </c>
      <c r="E490" s="36">
        <v>0</v>
      </c>
      <c r="F490" s="36">
        <v>0</v>
      </c>
      <c r="G490" s="36">
        <v>0</v>
      </c>
      <c r="H490" s="36">
        <v>0</v>
      </c>
      <c r="I490" s="36">
        <v>0</v>
      </c>
      <c r="J490" s="36">
        <v>0</v>
      </c>
      <c r="K490" s="15"/>
      <c r="L490" s="68">
        <f t="shared" si="205"/>
        <v>0</v>
      </c>
    </row>
    <row r="491" spans="1:18" ht="16.5" x14ac:dyDescent="0.25">
      <c r="A491" s="79"/>
      <c r="B491" s="79"/>
      <c r="C491" s="35" t="s">
        <v>18</v>
      </c>
      <c r="D491" s="36">
        <v>0</v>
      </c>
      <c r="E491" s="36">
        <v>0</v>
      </c>
      <c r="F491" s="36">
        <v>0</v>
      </c>
      <c r="G491" s="36">
        <v>0</v>
      </c>
      <c r="H491" s="36">
        <v>0</v>
      </c>
      <c r="I491" s="36">
        <v>0</v>
      </c>
      <c r="J491" s="36">
        <v>0</v>
      </c>
      <c r="K491" s="15"/>
      <c r="L491" s="68">
        <f t="shared" si="205"/>
        <v>0</v>
      </c>
    </row>
    <row r="492" spans="1:18" ht="33" x14ac:dyDescent="0.25">
      <c r="A492" s="79"/>
      <c r="B492" s="79"/>
      <c r="C492" s="35" t="s">
        <v>9</v>
      </c>
      <c r="D492" s="36">
        <f>D495</f>
        <v>43353.119999999995</v>
      </c>
      <c r="E492" s="36">
        <f>E495+D497</f>
        <v>49923.06</v>
      </c>
      <c r="F492" s="36">
        <f>F495+F497</f>
        <v>47161.17</v>
      </c>
      <c r="G492" s="36">
        <f t="shared" ref="G492" si="217">G495+G497</f>
        <v>56427.42</v>
      </c>
      <c r="H492" s="36">
        <f>H497</f>
        <v>44594.969999999994</v>
      </c>
      <c r="I492" s="36">
        <f t="shared" ref="I492:J492" si="218">I497</f>
        <v>19975</v>
      </c>
      <c r="J492" s="36">
        <f t="shared" si="218"/>
        <v>20000</v>
      </c>
      <c r="K492" s="15"/>
      <c r="L492" s="68">
        <f t="shared" si="205"/>
        <v>281434.74</v>
      </c>
      <c r="O492" s="3">
        <f>H487+H545++H585+H622+H659+H900</f>
        <v>227409.13999999998</v>
      </c>
      <c r="R492" s="3">
        <f>H492+H548+H588+H625+H669+H978</f>
        <v>145586.26999999999</v>
      </c>
    </row>
    <row r="493" spans="1:18" ht="16.5" x14ac:dyDescent="0.25">
      <c r="A493" s="79"/>
      <c r="B493" s="79"/>
      <c r="C493" s="48" t="s">
        <v>104</v>
      </c>
      <c r="D493" s="36">
        <f>D492</f>
        <v>43353.119999999995</v>
      </c>
      <c r="E493" s="36">
        <f t="shared" ref="E493" si="219">E492</f>
        <v>49923.06</v>
      </c>
      <c r="F493" s="36">
        <f t="shared" ref="F493" si="220">F492</f>
        <v>47161.17</v>
      </c>
      <c r="G493" s="36">
        <f t="shared" ref="G493" si="221">G492</f>
        <v>56427.42</v>
      </c>
      <c r="H493" s="36">
        <v>0</v>
      </c>
      <c r="I493" s="36">
        <v>0</v>
      </c>
      <c r="J493" s="36">
        <v>0</v>
      </c>
      <c r="K493" s="15"/>
      <c r="L493" s="68">
        <f t="shared" si="205"/>
        <v>196864.77</v>
      </c>
      <c r="O493" s="3"/>
    </row>
    <row r="494" spans="1:18" ht="16.5" x14ac:dyDescent="0.25">
      <c r="A494" s="79"/>
      <c r="B494" s="79"/>
      <c r="C494" s="48" t="s">
        <v>105</v>
      </c>
      <c r="D494" s="36">
        <v>0</v>
      </c>
      <c r="E494" s="36">
        <v>0</v>
      </c>
      <c r="F494" s="36">
        <v>0</v>
      </c>
      <c r="G494" s="36">
        <v>0</v>
      </c>
      <c r="H494" s="36">
        <f>H497</f>
        <v>44594.969999999994</v>
      </c>
      <c r="I494" s="36">
        <f t="shared" ref="I494:J494" si="222">I497</f>
        <v>19975</v>
      </c>
      <c r="J494" s="36">
        <f t="shared" si="222"/>
        <v>20000</v>
      </c>
      <c r="K494" s="15"/>
      <c r="L494" s="68">
        <f t="shared" si="205"/>
        <v>84569.97</v>
      </c>
      <c r="O494" s="3"/>
    </row>
    <row r="495" spans="1:18" ht="82.5" x14ac:dyDescent="0.25">
      <c r="A495" s="79"/>
      <c r="B495" s="79"/>
      <c r="C495" s="35" t="s">
        <v>85</v>
      </c>
      <c r="D495" s="36">
        <f>D509+D523</f>
        <v>43353.119999999995</v>
      </c>
      <c r="E495" s="36">
        <f>E509+E523</f>
        <v>49923.06</v>
      </c>
      <c r="F495" s="36">
        <f>F523+F509</f>
        <v>47161.17</v>
      </c>
      <c r="G495" s="36">
        <f>G509+G523+G537</f>
        <v>56427.42</v>
      </c>
      <c r="H495" s="36">
        <f>H509+H523+H537</f>
        <v>44594.969999999994</v>
      </c>
      <c r="I495" s="36">
        <f t="shared" ref="I495:J495" si="223">I509+I523+I537</f>
        <v>19975</v>
      </c>
      <c r="J495" s="36">
        <f t="shared" si="223"/>
        <v>20000</v>
      </c>
      <c r="K495" s="15"/>
      <c r="L495" s="68">
        <f t="shared" si="205"/>
        <v>281434.74</v>
      </c>
      <c r="R495" s="3"/>
    </row>
    <row r="496" spans="1:18" ht="16.5" x14ac:dyDescent="0.25">
      <c r="A496" s="79"/>
      <c r="B496" s="79"/>
      <c r="C496" s="48" t="s">
        <v>104</v>
      </c>
      <c r="D496" s="36">
        <f>D495</f>
        <v>43353.119999999995</v>
      </c>
      <c r="E496" s="36">
        <f t="shared" ref="E496:G496" si="224">E495</f>
        <v>49923.06</v>
      </c>
      <c r="F496" s="36">
        <f t="shared" si="224"/>
        <v>47161.17</v>
      </c>
      <c r="G496" s="36">
        <f t="shared" si="224"/>
        <v>56427.42</v>
      </c>
      <c r="H496" s="36">
        <v>0</v>
      </c>
      <c r="I496" s="36">
        <v>0</v>
      </c>
      <c r="J496" s="36">
        <v>0</v>
      </c>
      <c r="K496" s="15"/>
      <c r="L496" s="68">
        <f t="shared" si="205"/>
        <v>196864.77</v>
      </c>
      <c r="R496" s="3"/>
    </row>
    <row r="497" spans="1:16" ht="16.5" x14ac:dyDescent="0.25">
      <c r="A497" s="79"/>
      <c r="B497" s="79"/>
      <c r="C497" s="48" t="s">
        <v>105</v>
      </c>
      <c r="D497" s="36">
        <v>0</v>
      </c>
      <c r="E497" s="36">
        <f>E525</f>
        <v>0</v>
      </c>
      <c r="F497" s="36">
        <f>F525</f>
        <v>0</v>
      </c>
      <c r="G497" s="36">
        <f>G525</f>
        <v>0</v>
      </c>
      <c r="H497" s="36">
        <f>H495</f>
        <v>44594.969999999994</v>
      </c>
      <c r="I497" s="36">
        <f t="shared" ref="I497:J497" si="225">I495</f>
        <v>19975</v>
      </c>
      <c r="J497" s="36">
        <f t="shared" si="225"/>
        <v>20000</v>
      </c>
      <c r="K497" s="15"/>
      <c r="L497" s="68">
        <f t="shared" si="205"/>
        <v>84569.97</v>
      </c>
    </row>
    <row r="498" spans="1:16" ht="16.5" x14ac:dyDescent="0.25">
      <c r="A498" s="79"/>
      <c r="B498" s="79"/>
      <c r="C498" s="35" t="s">
        <v>15</v>
      </c>
      <c r="D498" s="36">
        <v>0</v>
      </c>
      <c r="E498" s="36">
        <v>0</v>
      </c>
      <c r="F498" s="36">
        <v>0</v>
      </c>
      <c r="G498" s="36">
        <v>0</v>
      </c>
      <c r="H498" s="36">
        <v>0</v>
      </c>
      <c r="I498" s="36">
        <v>0</v>
      </c>
      <c r="J498" s="36">
        <v>0</v>
      </c>
      <c r="K498" s="15"/>
      <c r="L498" s="68">
        <f t="shared" si="205"/>
        <v>0</v>
      </c>
      <c r="P498" s="3"/>
    </row>
    <row r="499" spans="1:16" ht="33" x14ac:dyDescent="0.25">
      <c r="A499" s="79"/>
      <c r="B499" s="79"/>
      <c r="C499" s="35" t="s">
        <v>16</v>
      </c>
      <c r="D499" s="36">
        <v>0</v>
      </c>
      <c r="E499" s="36">
        <v>0</v>
      </c>
      <c r="F499" s="36">
        <v>0</v>
      </c>
      <c r="G499" s="36">
        <v>0</v>
      </c>
      <c r="H499" s="36">
        <v>0</v>
      </c>
      <c r="I499" s="36">
        <v>0</v>
      </c>
      <c r="J499" s="36">
        <v>0</v>
      </c>
      <c r="K499" s="15"/>
      <c r="L499" s="68">
        <f t="shared" si="205"/>
        <v>0</v>
      </c>
    </row>
    <row r="500" spans="1:16" ht="16.5" x14ac:dyDescent="0.25">
      <c r="A500" s="79"/>
      <c r="B500" s="79"/>
      <c r="C500" s="35" t="s">
        <v>12</v>
      </c>
      <c r="D500" s="36">
        <v>0</v>
      </c>
      <c r="E500" s="36">
        <v>0</v>
      </c>
      <c r="F500" s="36">
        <v>0</v>
      </c>
      <c r="G500" s="36">
        <v>0</v>
      </c>
      <c r="H500" s="36">
        <v>0</v>
      </c>
      <c r="I500" s="36">
        <v>0</v>
      </c>
      <c r="J500" s="36">
        <v>0</v>
      </c>
      <c r="K500" s="15"/>
      <c r="L500" s="68">
        <f t="shared" si="205"/>
        <v>0</v>
      </c>
    </row>
    <row r="501" spans="1:16" ht="16.5" x14ac:dyDescent="0.25">
      <c r="A501" s="79"/>
      <c r="B501" s="79"/>
      <c r="C501" s="35" t="s">
        <v>22</v>
      </c>
      <c r="D501" s="36">
        <v>0</v>
      </c>
      <c r="E501" s="36">
        <v>0</v>
      </c>
      <c r="F501" s="36">
        <v>0</v>
      </c>
      <c r="G501" s="36">
        <v>0</v>
      </c>
      <c r="H501" s="36">
        <v>0</v>
      </c>
      <c r="I501" s="36">
        <v>0</v>
      </c>
      <c r="J501" s="36">
        <v>0</v>
      </c>
      <c r="K501" s="15"/>
      <c r="L501" s="68">
        <f t="shared" si="205"/>
        <v>0</v>
      </c>
    </row>
    <row r="502" spans="1:16" ht="33" x14ac:dyDescent="0.25">
      <c r="A502" s="79"/>
      <c r="B502" s="79"/>
      <c r="C502" s="35" t="s">
        <v>14</v>
      </c>
      <c r="D502" s="36">
        <v>0</v>
      </c>
      <c r="E502" s="36">
        <v>0</v>
      </c>
      <c r="F502" s="36">
        <v>0</v>
      </c>
      <c r="G502" s="36">
        <v>0</v>
      </c>
      <c r="H502" s="36">
        <v>0</v>
      </c>
      <c r="I502" s="36">
        <v>0</v>
      </c>
      <c r="J502" s="36">
        <v>0</v>
      </c>
      <c r="K502" s="15"/>
      <c r="L502" s="68">
        <f t="shared" si="205"/>
        <v>0</v>
      </c>
    </row>
    <row r="503" spans="1:16" ht="16.5" x14ac:dyDescent="0.25">
      <c r="A503" s="79" t="s">
        <v>29</v>
      </c>
      <c r="B503" s="79" t="s">
        <v>149</v>
      </c>
      <c r="C503" s="48" t="s">
        <v>106</v>
      </c>
      <c r="D503" s="36">
        <f>D506</f>
        <v>36295.21</v>
      </c>
      <c r="E503" s="36">
        <f>E506</f>
        <v>43967.81</v>
      </c>
      <c r="F503" s="36">
        <f>F506</f>
        <v>41484.879999999997</v>
      </c>
      <c r="G503" s="36">
        <f>G504</f>
        <v>43919.3</v>
      </c>
      <c r="H503" s="36">
        <f>H506</f>
        <v>38146.949999999997</v>
      </c>
      <c r="I503" s="36">
        <f t="shared" ref="I503:J503" si="226">I506</f>
        <v>19975</v>
      </c>
      <c r="J503" s="36">
        <f t="shared" si="226"/>
        <v>20000</v>
      </c>
      <c r="K503" s="15"/>
      <c r="L503" s="68">
        <f t="shared" si="205"/>
        <v>243789.15</v>
      </c>
    </row>
    <row r="504" spans="1:16" ht="16.5" x14ac:dyDescent="0.25">
      <c r="A504" s="79"/>
      <c r="B504" s="79"/>
      <c r="C504" s="48" t="s">
        <v>104</v>
      </c>
      <c r="D504" s="36">
        <f>D503</f>
        <v>36295.21</v>
      </c>
      <c r="E504" s="36">
        <f t="shared" ref="E504:F504" si="227">E503</f>
        <v>43967.81</v>
      </c>
      <c r="F504" s="36">
        <f t="shared" si="227"/>
        <v>41484.879999999997</v>
      </c>
      <c r="G504" s="36">
        <f>G509</f>
        <v>43919.3</v>
      </c>
      <c r="H504" s="36">
        <v>0</v>
      </c>
      <c r="I504" s="36">
        <v>0</v>
      </c>
      <c r="J504" s="36">
        <v>0</v>
      </c>
      <c r="K504" s="15"/>
      <c r="L504" s="68">
        <f t="shared" si="205"/>
        <v>165667.20000000001</v>
      </c>
    </row>
    <row r="505" spans="1:16" ht="16.5" x14ac:dyDescent="0.25">
      <c r="A505" s="79"/>
      <c r="B505" s="79"/>
      <c r="C505" s="48" t="s">
        <v>105</v>
      </c>
      <c r="D505" s="36">
        <v>0</v>
      </c>
      <c r="E505" s="57">
        <v>0</v>
      </c>
      <c r="F505" s="36">
        <v>0</v>
      </c>
      <c r="G505" s="36">
        <v>0</v>
      </c>
      <c r="H505" s="36">
        <f>H509</f>
        <v>38146.949999999997</v>
      </c>
      <c r="I505" s="36">
        <f t="shared" ref="I505:J505" si="228">I509</f>
        <v>19975</v>
      </c>
      <c r="J505" s="36">
        <f t="shared" si="228"/>
        <v>20000</v>
      </c>
      <c r="K505" s="15"/>
      <c r="L505" s="68">
        <f t="shared" si="205"/>
        <v>78121.95</v>
      </c>
    </row>
    <row r="506" spans="1:16" ht="33" x14ac:dyDescent="0.25">
      <c r="A506" s="79"/>
      <c r="B506" s="79"/>
      <c r="C506" s="35" t="s">
        <v>9</v>
      </c>
      <c r="D506" s="36">
        <f>D509</f>
        <v>36295.21</v>
      </c>
      <c r="E506" s="36">
        <f>E509</f>
        <v>43967.81</v>
      </c>
      <c r="F506" s="36">
        <f>F509</f>
        <v>41484.879999999997</v>
      </c>
      <c r="G506" s="36">
        <f t="shared" ref="G506:J506" si="229">G509</f>
        <v>43919.3</v>
      </c>
      <c r="H506" s="36">
        <f t="shared" si="229"/>
        <v>38146.949999999997</v>
      </c>
      <c r="I506" s="36">
        <f t="shared" si="229"/>
        <v>19975</v>
      </c>
      <c r="J506" s="36">
        <f t="shared" si="229"/>
        <v>20000</v>
      </c>
      <c r="K506" s="15"/>
      <c r="L506" s="68">
        <f t="shared" si="205"/>
        <v>243789.15</v>
      </c>
    </row>
    <row r="507" spans="1:16" ht="16.5" x14ac:dyDescent="0.25">
      <c r="A507" s="79"/>
      <c r="B507" s="79"/>
      <c r="C507" s="48" t="s">
        <v>104</v>
      </c>
      <c r="D507" s="36">
        <f>D506</f>
        <v>36295.21</v>
      </c>
      <c r="E507" s="36">
        <f t="shared" ref="E507" si="230">E506</f>
        <v>43967.81</v>
      </c>
      <c r="F507" s="36">
        <f t="shared" ref="F507" si="231">F506</f>
        <v>41484.879999999997</v>
      </c>
      <c r="G507" s="36">
        <f>G509</f>
        <v>43919.3</v>
      </c>
      <c r="H507" s="36">
        <v>0</v>
      </c>
      <c r="I507" s="36">
        <v>0</v>
      </c>
      <c r="J507" s="36">
        <v>0</v>
      </c>
      <c r="K507" s="15"/>
      <c r="L507" s="68">
        <f t="shared" si="205"/>
        <v>165667.20000000001</v>
      </c>
    </row>
    <row r="508" spans="1:16" ht="16.5" x14ac:dyDescent="0.25">
      <c r="A508" s="79"/>
      <c r="B508" s="79"/>
      <c r="C508" s="48" t="s">
        <v>105</v>
      </c>
      <c r="D508" s="36">
        <v>0</v>
      </c>
      <c r="E508" s="57">
        <v>0</v>
      </c>
      <c r="F508" s="36">
        <v>0</v>
      </c>
      <c r="G508" s="36">
        <v>0</v>
      </c>
      <c r="H508" s="36">
        <f>H509</f>
        <v>38146.949999999997</v>
      </c>
      <c r="I508" s="36">
        <f t="shared" ref="I508:J508" si="232">I509</f>
        <v>19975</v>
      </c>
      <c r="J508" s="36">
        <f t="shared" si="232"/>
        <v>20000</v>
      </c>
      <c r="K508" s="15"/>
      <c r="L508" s="68">
        <f t="shared" si="205"/>
        <v>78121.95</v>
      </c>
    </row>
    <row r="509" spans="1:16" ht="82.5" x14ac:dyDescent="0.25">
      <c r="A509" s="79"/>
      <c r="B509" s="79"/>
      <c r="C509" s="35" t="s">
        <v>85</v>
      </c>
      <c r="D509" s="36">
        <v>36295.21</v>
      </c>
      <c r="E509" s="36">
        <v>43967.81</v>
      </c>
      <c r="F509" s="36">
        <v>41484.879999999997</v>
      </c>
      <c r="G509" s="36">
        <v>43919.3</v>
      </c>
      <c r="H509" s="36">
        <v>38146.949999999997</v>
      </c>
      <c r="I509" s="36">
        <v>19975</v>
      </c>
      <c r="J509" s="36">
        <v>20000</v>
      </c>
      <c r="K509" s="15"/>
      <c r="L509" s="68">
        <f t="shared" si="205"/>
        <v>243789.15</v>
      </c>
    </row>
    <row r="510" spans="1:16" ht="16.5" x14ac:dyDescent="0.25">
      <c r="A510" s="79"/>
      <c r="B510" s="79"/>
      <c r="C510" s="48" t="s">
        <v>104</v>
      </c>
      <c r="D510" s="36">
        <f>D509</f>
        <v>36295.21</v>
      </c>
      <c r="E510" s="36">
        <f t="shared" ref="E510" si="233">E509</f>
        <v>43967.81</v>
      </c>
      <c r="F510" s="36">
        <f t="shared" ref="F510" si="234">F509</f>
        <v>41484.879999999997</v>
      </c>
      <c r="G510" s="36">
        <f>G509</f>
        <v>43919.3</v>
      </c>
      <c r="H510" s="36">
        <v>0</v>
      </c>
      <c r="I510" s="36">
        <v>0</v>
      </c>
      <c r="J510" s="36">
        <v>0</v>
      </c>
      <c r="K510" s="15"/>
      <c r="L510" s="68">
        <f t="shared" si="205"/>
        <v>165667.20000000001</v>
      </c>
    </row>
    <row r="511" spans="1:16" ht="16.5" x14ac:dyDescent="0.25">
      <c r="A511" s="79"/>
      <c r="B511" s="79"/>
      <c r="C511" s="48" t="s">
        <v>105</v>
      </c>
      <c r="D511" s="36">
        <v>0</v>
      </c>
      <c r="E511" s="57">
        <v>0</v>
      </c>
      <c r="F511" s="36">
        <v>0</v>
      </c>
      <c r="G511" s="36">
        <v>0</v>
      </c>
      <c r="H511" s="36">
        <f>H509</f>
        <v>38146.949999999997</v>
      </c>
      <c r="I511" s="36">
        <f t="shared" ref="I511:J511" si="235">I509</f>
        <v>19975</v>
      </c>
      <c r="J511" s="36">
        <f t="shared" si="235"/>
        <v>20000</v>
      </c>
      <c r="K511" s="15"/>
      <c r="L511" s="68">
        <f t="shared" si="205"/>
        <v>78121.95</v>
      </c>
    </row>
    <row r="512" spans="1:16" ht="16.5" x14ac:dyDescent="0.25">
      <c r="A512" s="79"/>
      <c r="B512" s="79"/>
      <c r="C512" s="35" t="s">
        <v>15</v>
      </c>
      <c r="D512" s="36">
        <v>0</v>
      </c>
      <c r="E512" s="36">
        <v>0</v>
      </c>
      <c r="F512" s="36">
        <v>0</v>
      </c>
      <c r="G512" s="36">
        <v>0</v>
      </c>
      <c r="H512" s="36">
        <v>0</v>
      </c>
      <c r="I512" s="36">
        <v>0</v>
      </c>
      <c r="J512" s="36">
        <v>0</v>
      </c>
      <c r="K512" s="15"/>
      <c r="L512" s="68">
        <f t="shared" si="205"/>
        <v>0</v>
      </c>
    </row>
    <row r="513" spans="1:12" ht="33" x14ac:dyDescent="0.25">
      <c r="A513" s="79"/>
      <c r="B513" s="79"/>
      <c r="C513" s="35" t="s">
        <v>16</v>
      </c>
      <c r="D513" s="36">
        <v>0</v>
      </c>
      <c r="E513" s="36">
        <v>0</v>
      </c>
      <c r="F513" s="36">
        <v>0</v>
      </c>
      <c r="G513" s="36">
        <v>0</v>
      </c>
      <c r="H513" s="36">
        <v>0</v>
      </c>
      <c r="I513" s="36">
        <v>0</v>
      </c>
      <c r="J513" s="36">
        <v>0</v>
      </c>
      <c r="K513" s="15"/>
      <c r="L513" s="68">
        <f t="shared" si="205"/>
        <v>0</v>
      </c>
    </row>
    <row r="514" spans="1:12" ht="16.5" x14ac:dyDescent="0.25">
      <c r="A514" s="79"/>
      <c r="B514" s="79"/>
      <c r="C514" s="35" t="s">
        <v>12</v>
      </c>
      <c r="D514" s="36">
        <v>0</v>
      </c>
      <c r="E514" s="36">
        <v>0</v>
      </c>
      <c r="F514" s="36">
        <v>0</v>
      </c>
      <c r="G514" s="36">
        <v>0</v>
      </c>
      <c r="H514" s="36">
        <v>0</v>
      </c>
      <c r="I514" s="36">
        <v>0</v>
      </c>
      <c r="J514" s="36">
        <v>0</v>
      </c>
      <c r="K514" s="15"/>
      <c r="L514" s="68">
        <f t="shared" si="205"/>
        <v>0</v>
      </c>
    </row>
    <row r="515" spans="1:12" ht="16.5" x14ac:dyDescent="0.25">
      <c r="A515" s="79"/>
      <c r="B515" s="79"/>
      <c r="C515" s="35" t="s">
        <v>22</v>
      </c>
      <c r="D515" s="36">
        <v>0</v>
      </c>
      <c r="E515" s="36">
        <v>0</v>
      </c>
      <c r="F515" s="36">
        <v>0</v>
      </c>
      <c r="G515" s="36">
        <v>0</v>
      </c>
      <c r="H515" s="36">
        <v>0</v>
      </c>
      <c r="I515" s="36">
        <v>0</v>
      </c>
      <c r="J515" s="36">
        <v>0</v>
      </c>
      <c r="K515" s="15"/>
      <c r="L515" s="68">
        <f t="shared" si="205"/>
        <v>0</v>
      </c>
    </row>
    <row r="516" spans="1:12" ht="33" x14ac:dyDescent="0.25">
      <c r="A516" s="79"/>
      <c r="B516" s="79"/>
      <c r="C516" s="35" t="s">
        <v>14</v>
      </c>
      <c r="D516" s="36">
        <v>0</v>
      </c>
      <c r="E516" s="36">
        <v>0</v>
      </c>
      <c r="F516" s="36">
        <v>0</v>
      </c>
      <c r="G516" s="36">
        <v>0</v>
      </c>
      <c r="H516" s="36">
        <v>0</v>
      </c>
      <c r="I516" s="36">
        <v>0</v>
      </c>
      <c r="J516" s="36">
        <v>0</v>
      </c>
      <c r="K516" s="15"/>
      <c r="L516" s="68">
        <f t="shared" si="205"/>
        <v>0</v>
      </c>
    </row>
    <row r="517" spans="1:12" ht="16.5" x14ac:dyDescent="0.25">
      <c r="A517" s="79" t="s">
        <v>30</v>
      </c>
      <c r="B517" s="79" t="s">
        <v>53</v>
      </c>
      <c r="C517" s="48" t="s">
        <v>106</v>
      </c>
      <c r="D517" s="36">
        <f>D520</f>
        <v>7057.91</v>
      </c>
      <c r="E517" s="36">
        <f t="shared" ref="E517:F517" si="236">E520</f>
        <v>5955.25</v>
      </c>
      <c r="F517" s="36">
        <f t="shared" si="236"/>
        <v>5676.29</v>
      </c>
      <c r="G517" s="36">
        <f>G520</f>
        <v>11309.03</v>
      </c>
      <c r="H517" s="36">
        <f t="shared" ref="H517" si="237">H520</f>
        <v>5578.28</v>
      </c>
      <c r="I517" s="36">
        <f t="shared" ref="I517:J517" si="238">I520</f>
        <v>0</v>
      </c>
      <c r="J517" s="36">
        <f t="shared" si="238"/>
        <v>0</v>
      </c>
      <c r="K517" s="15"/>
      <c r="L517" s="68">
        <f t="shared" si="205"/>
        <v>35576.759999999995</v>
      </c>
    </row>
    <row r="518" spans="1:12" ht="16.5" x14ac:dyDescent="0.25">
      <c r="A518" s="79"/>
      <c r="B518" s="79"/>
      <c r="C518" s="48" t="s">
        <v>104</v>
      </c>
      <c r="D518" s="36">
        <f>D523</f>
        <v>7057.91</v>
      </c>
      <c r="E518" s="36">
        <f t="shared" ref="E518:G518" si="239">E523</f>
        <v>5955.25</v>
      </c>
      <c r="F518" s="36">
        <f t="shared" si="239"/>
        <v>5676.29</v>
      </c>
      <c r="G518" s="36">
        <f t="shared" si="239"/>
        <v>11309.03</v>
      </c>
      <c r="H518" s="36">
        <v>0</v>
      </c>
      <c r="I518" s="36">
        <v>0</v>
      </c>
      <c r="J518" s="36">
        <v>0</v>
      </c>
      <c r="K518" s="15"/>
      <c r="L518" s="68">
        <f t="shared" si="205"/>
        <v>29998.48</v>
      </c>
    </row>
    <row r="519" spans="1:12" ht="16.5" x14ac:dyDescent="0.25">
      <c r="A519" s="79"/>
      <c r="B519" s="79"/>
      <c r="C519" s="48" t="s">
        <v>105</v>
      </c>
      <c r="D519" s="36">
        <v>0</v>
      </c>
      <c r="E519" s="36">
        <v>0</v>
      </c>
      <c r="F519" s="36">
        <v>0</v>
      </c>
      <c r="G519" s="36">
        <v>0</v>
      </c>
      <c r="H519" s="36">
        <f>H523</f>
        <v>5578.28</v>
      </c>
      <c r="I519" s="36">
        <f t="shared" ref="I519:J519" si="240">I523</f>
        <v>0</v>
      </c>
      <c r="J519" s="36">
        <f t="shared" si="240"/>
        <v>0</v>
      </c>
      <c r="K519" s="15"/>
      <c r="L519" s="68">
        <f t="shared" si="205"/>
        <v>5578.28</v>
      </c>
    </row>
    <row r="520" spans="1:12" ht="33" x14ac:dyDescent="0.25">
      <c r="A520" s="79"/>
      <c r="B520" s="79"/>
      <c r="C520" s="35" t="s">
        <v>9</v>
      </c>
      <c r="D520" s="36">
        <f>D523</f>
        <v>7057.91</v>
      </c>
      <c r="E520" s="36">
        <f t="shared" ref="E520:G520" si="241">E523+E525</f>
        <v>5955.25</v>
      </c>
      <c r="F520" s="36">
        <f t="shared" si="241"/>
        <v>5676.29</v>
      </c>
      <c r="G520" s="36">
        <f t="shared" si="241"/>
        <v>11309.03</v>
      </c>
      <c r="H520" s="36">
        <f>H522</f>
        <v>5578.28</v>
      </c>
      <c r="I520" s="36">
        <f t="shared" ref="I520:J520" si="242">I523+I525</f>
        <v>0</v>
      </c>
      <c r="J520" s="36">
        <f t="shared" si="242"/>
        <v>0</v>
      </c>
      <c r="K520" s="15"/>
      <c r="L520" s="68">
        <f t="shared" si="205"/>
        <v>35576.759999999995</v>
      </c>
    </row>
    <row r="521" spans="1:12" ht="16.5" x14ac:dyDescent="0.25">
      <c r="A521" s="79"/>
      <c r="B521" s="79"/>
      <c r="C521" s="48" t="s">
        <v>104</v>
      </c>
      <c r="D521" s="36">
        <f>D523</f>
        <v>7057.91</v>
      </c>
      <c r="E521" s="36">
        <f t="shared" ref="E521:G521" si="243">E523</f>
        <v>5955.25</v>
      </c>
      <c r="F521" s="36">
        <f t="shared" si="243"/>
        <v>5676.29</v>
      </c>
      <c r="G521" s="36">
        <f t="shared" si="243"/>
        <v>11309.03</v>
      </c>
      <c r="H521" s="36">
        <v>0</v>
      </c>
      <c r="I521" s="36">
        <v>0</v>
      </c>
      <c r="J521" s="36">
        <v>0</v>
      </c>
      <c r="K521" s="15"/>
      <c r="L521" s="68">
        <f t="shared" si="205"/>
        <v>29998.48</v>
      </c>
    </row>
    <row r="522" spans="1:12" ht="16.5" x14ac:dyDescent="0.25">
      <c r="A522" s="79"/>
      <c r="B522" s="79"/>
      <c r="C522" s="48" t="s">
        <v>105</v>
      </c>
      <c r="D522" s="36">
        <v>0</v>
      </c>
      <c r="E522" s="36">
        <v>0</v>
      </c>
      <c r="F522" s="36">
        <v>0</v>
      </c>
      <c r="G522" s="36">
        <v>0</v>
      </c>
      <c r="H522" s="36">
        <f>H523</f>
        <v>5578.28</v>
      </c>
      <c r="I522" s="36">
        <f t="shared" ref="I522:J522" si="244">I527</f>
        <v>0</v>
      </c>
      <c r="J522" s="36">
        <f t="shared" si="244"/>
        <v>0</v>
      </c>
      <c r="K522" s="15"/>
      <c r="L522" s="68">
        <f t="shared" si="205"/>
        <v>5578.28</v>
      </c>
    </row>
    <row r="523" spans="1:12" ht="82.5" x14ac:dyDescent="0.25">
      <c r="A523" s="79"/>
      <c r="B523" s="79"/>
      <c r="C523" s="35" t="s">
        <v>85</v>
      </c>
      <c r="D523" s="36">
        <v>7057.91</v>
      </c>
      <c r="E523" s="36">
        <v>5955.25</v>
      </c>
      <c r="F523" s="36">
        <v>5676.29</v>
      </c>
      <c r="G523" s="36">
        <v>11309.03</v>
      </c>
      <c r="H523" s="36">
        <v>5578.28</v>
      </c>
      <c r="I523" s="36">
        <v>0</v>
      </c>
      <c r="J523" s="36">
        <v>0</v>
      </c>
      <c r="K523" s="15"/>
      <c r="L523" s="68">
        <f t="shared" si="205"/>
        <v>35576.759999999995</v>
      </c>
    </row>
    <row r="524" spans="1:12" ht="16.5" x14ac:dyDescent="0.25">
      <c r="A524" s="79"/>
      <c r="B524" s="79"/>
      <c r="C524" s="48" t="s">
        <v>104</v>
      </c>
      <c r="D524" s="36">
        <f>D523</f>
        <v>7057.91</v>
      </c>
      <c r="E524" s="36">
        <f t="shared" ref="E524:G524" si="245">E523</f>
        <v>5955.25</v>
      </c>
      <c r="F524" s="36">
        <f t="shared" si="245"/>
        <v>5676.29</v>
      </c>
      <c r="G524" s="36">
        <f t="shared" si="245"/>
        <v>11309.03</v>
      </c>
      <c r="H524" s="36">
        <v>0</v>
      </c>
      <c r="I524" s="36">
        <v>0</v>
      </c>
      <c r="J524" s="36">
        <v>0</v>
      </c>
      <c r="K524" s="15"/>
      <c r="L524" s="68">
        <f t="shared" si="205"/>
        <v>29998.48</v>
      </c>
    </row>
    <row r="525" spans="1:12" ht="16.5" x14ac:dyDescent="0.25">
      <c r="A525" s="79"/>
      <c r="B525" s="79"/>
      <c r="C525" s="48" t="s">
        <v>105</v>
      </c>
      <c r="D525" s="36">
        <v>0</v>
      </c>
      <c r="E525" s="36">
        <v>0</v>
      </c>
      <c r="F525" s="36">
        <v>0</v>
      </c>
      <c r="G525" s="36">
        <v>0</v>
      </c>
      <c r="H525" s="36">
        <f>H523</f>
        <v>5578.28</v>
      </c>
      <c r="I525" s="36">
        <f t="shared" ref="I525:J525" si="246">I530</f>
        <v>0</v>
      </c>
      <c r="J525" s="36">
        <f t="shared" si="246"/>
        <v>0</v>
      </c>
      <c r="K525" s="15"/>
      <c r="L525" s="68">
        <f t="shared" si="205"/>
        <v>5578.28</v>
      </c>
    </row>
    <row r="526" spans="1:12" ht="16.5" x14ac:dyDescent="0.25">
      <c r="A526" s="79"/>
      <c r="B526" s="79"/>
      <c r="C526" s="35" t="s">
        <v>15</v>
      </c>
      <c r="D526" s="36">
        <v>0</v>
      </c>
      <c r="E526" s="36">
        <v>0</v>
      </c>
      <c r="F526" s="36">
        <v>0</v>
      </c>
      <c r="G526" s="36">
        <v>0</v>
      </c>
      <c r="H526" s="36">
        <v>0</v>
      </c>
      <c r="I526" s="36">
        <v>0</v>
      </c>
      <c r="J526" s="36">
        <v>0</v>
      </c>
      <c r="K526" s="15"/>
      <c r="L526" s="68">
        <f t="shared" si="205"/>
        <v>0</v>
      </c>
    </row>
    <row r="527" spans="1:12" ht="33" x14ac:dyDescent="0.25">
      <c r="A527" s="79"/>
      <c r="B527" s="79"/>
      <c r="C527" s="35" t="s">
        <v>16</v>
      </c>
      <c r="D527" s="36">
        <v>0</v>
      </c>
      <c r="E527" s="36">
        <v>0</v>
      </c>
      <c r="F527" s="36">
        <v>0</v>
      </c>
      <c r="G527" s="36">
        <v>0</v>
      </c>
      <c r="H527" s="36">
        <v>0</v>
      </c>
      <c r="I527" s="36">
        <v>0</v>
      </c>
      <c r="J527" s="36">
        <v>0</v>
      </c>
      <c r="K527" s="15"/>
      <c r="L527" s="68">
        <f t="shared" si="205"/>
        <v>0</v>
      </c>
    </row>
    <row r="528" spans="1:12" ht="16.5" x14ac:dyDescent="0.25">
      <c r="A528" s="79"/>
      <c r="B528" s="79"/>
      <c r="C528" s="35" t="s">
        <v>12</v>
      </c>
      <c r="D528" s="36">
        <v>0</v>
      </c>
      <c r="E528" s="36">
        <v>0</v>
      </c>
      <c r="F528" s="36">
        <v>0</v>
      </c>
      <c r="G528" s="36">
        <v>0</v>
      </c>
      <c r="H528" s="36">
        <v>0</v>
      </c>
      <c r="I528" s="36">
        <v>0</v>
      </c>
      <c r="J528" s="36">
        <v>0</v>
      </c>
      <c r="K528" s="15"/>
      <c r="L528" s="68">
        <f t="shared" si="205"/>
        <v>0</v>
      </c>
    </row>
    <row r="529" spans="1:12" ht="16.5" x14ac:dyDescent="0.25">
      <c r="A529" s="79"/>
      <c r="B529" s="79"/>
      <c r="C529" s="35" t="s">
        <v>22</v>
      </c>
      <c r="D529" s="36">
        <v>0</v>
      </c>
      <c r="E529" s="36">
        <v>0</v>
      </c>
      <c r="F529" s="36">
        <v>0</v>
      </c>
      <c r="G529" s="36">
        <v>0</v>
      </c>
      <c r="H529" s="36">
        <v>0</v>
      </c>
      <c r="I529" s="36">
        <v>0</v>
      </c>
      <c r="J529" s="36">
        <v>0</v>
      </c>
      <c r="K529" s="15"/>
      <c r="L529" s="68">
        <f t="shared" si="205"/>
        <v>0</v>
      </c>
    </row>
    <row r="530" spans="1:12" ht="33" x14ac:dyDescent="0.25">
      <c r="A530" s="79"/>
      <c r="B530" s="73"/>
      <c r="C530" s="35" t="s">
        <v>14</v>
      </c>
      <c r="D530" s="36">
        <v>0</v>
      </c>
      <c r="E530" s="36">
        <v>0</v>
      </c>
      <c r="F530" s="36">
        <v>0</v>
      </c>
      <c r="G530" s="36">
        <v>0</v>
      </c>
      <c r="H530" s="36">
        <v>0</v>
      </c>
      <c r="I530" s="36">
        <v>0</v>
      </c>
      <c r="J530" s="36">
        <v>0</v>
      </c>
      <c r="K530" s="15"/>
      <c r="L530" s="68">
        <f t="shared" si="205"/>
        <v>0</v>
      </c>
    </row>
    <row r="531" spans="1:12" ht="16.5" x14ac:dyDescent="0.25">
      <c r="A531" s="81" t="s">
        <v>151</v>
      </c>
      <c r="B531" s="73" t="s">
        <v>150</v>
      </c>
      <c r="C531" s="50" t="s">
        <v>106</v>
      </c>
      <c r="D531" s="36">
        <f>D534</f>
        <v>0</v>
      </c>
      <c r="E531" s="36">
        <f t="shared" ref="E531:F531" si="247">E534</f>
        <v>0</v>
      </c>
      <c r="F531" s="36">
        <f t="shared" si="247"/>
        <v>0</v>
      </c>
      <c r="G531" s="36">
        <f>G534</f>
        <v>1199.0899999999999</v>
      </c>
      <c r="H531" s="36">
        <f t="shared" ref="H531:J531" si="248">H534</f>
        <v>869.74</v>
      </c>
      <c r="I531" s="36">
        <f t="shared" si="248"/>
        <v>0</v>
      </c>
      <c r="J531" s="36">
        <f t="shared" si="248"/>
        <v>0</v>
      </c>
      <c r="K531" s="15"/>
      <c r="L531" s="68">
        <f t="shared" si="205"/>
        <v>2068.83</v>
      </c>
    </row>
    <row r="532" spans="1:12" ht="16.5" x14ac:dyDescent="0.25">
      <c r="A532" s="81"/>
      <c r="B532" s="74"/>
      <c r="C532" s="50" t="s">
        <v>104</v>
      </c>
      <c r="D532" s="36">
        <v>0</v>
      </c>
      <c r="E532" s="36">
        <v>0</v>
      </c>
      <c r="F532" s="36">
        <v>0</v>
      </c>
      <c r="G532" s="36">
        <f>G531</f>
        <v>1199.0899999999999</v>
      </c>
      <c r="H532" s="36">
        <v>0</v>
      </c>
      <c r="I532" s="36">
        <f t="shared" ref="I532:J532" si="249">I531</f>
        <v>0</v>
      </c>
      <c r="J532" s="36">
        <f t="shared" si="249"/>
        <v>0</v>
      </c>
      <c r="K532" s="15"/>
      <c r="L532" s="68">
        <f t="shared" si="205"/>
        <v>1199.0899999999999</v>
      </c>
    </row>
    <row r="533" spans="1:12" ht="16.5" x14ac:dyDescent="0.25">
      <c r="A533" s="81"/>
      <c r="B533" s="74"/>
      <c r="C533" s="50" t="s">
        <v>105</v>
      </c>
      <c r="D533" s="36">
        <v>0</v>
      </c>
      <c r="E533" s="36">
        <v>0</v>
      </c>
      <c r="F533" s="36">
        <v>0</v>
      </c>
      <c r="G533" s="36">
        <v>0</v>
      </c>
      <c r="H533" s="36">
        <f>H536</f>
        <v>869.74</v>
      </c>
      <c r="I533" s="36">
        <v>0</v>
      </c>
      <c r="J533" s="36">
        <v>0</v>
      </c>
      <c r="K533" s="15"/>
      <c r="L533" s="68">
        <f t="shared" ref="L533:L596" si="250">E533+F533+G533+H533+I533+J533+D533</f>
        <v>869.74</v>
      </c>
    </row>
    <row r="534" spans="1:12" ht="33" x14ac:dyDescent="0.25">
      <c r="A534" s="81"/>
      <c r="B534" s="74"/>
      <c r="C534" s="39" t="s">
        <v>9</v>
      </c>
      <c r="D534" s="36">
        <v>0</v>
      </c>
      <c r="E534" s="36">
        <v>0</v>
      </c>
      <c r="F534" s="36">
        <v>0</v>
      </c>
      <c r="G534" s="36">
        <f>G537</f>
        <v>1199.0899999999999</v>
      </c>
      <c r="H534" s="36">
        <f>H535+H536</f>
        <v>869.74</v>
      </c>
      <c r="I534" s="36">
        <f t="shared" ref="I534:J534" si="251">I535</f>
        <v>0</v>
      </c>
      <c r="J534" s="36">
        <f t="shared" si="251"/>
        <v>0</v>
      </c>
      <c r="K534" s="15"/>
      <c r="L534" s="68">
        <f t="shared" si="250"/>
        <v>2068.83</v>
      </c>
    </row>
    <row r="535" spans="1:12" ht="16.5" x14ac:dyDescent="0.25">
      <c r="A535" s="81"/>
      <c r="B535" s="74"/>
      <c r="C535" s="50" t="s">
        <v>104</v>
      </c>
      <c r="D535" s="36">
        <f>D534</f>
        <v>0</v>
      </c>
      <c r="E535" s="36">
        <f t="shared" ref="E535:F535" si="252">E534</f>
        <v>0</v>
      </c>
      <c r="F535" s="36">
        <f t="shared" si="252"/>
        <v>0</v>
      </c>
      <c r="G535" s="36">
        <f>G534</f>
        <v>1199.0899999999999</v>
      </c>
      <c r="H535" s="36">
        <v>0</v>
      </c>
      <c r="I535" s="36">
        <f t="shared" ref="I535:J535" si="253">I537</f>
        <v>0</v>
      </c>
      <c r="J535" s="36">
        <f t="shared" si="253"/>
        <v>0</v>
      </c>
      <c r="K535" s="15"/>
      <c r="L535" s="68">
        <f t="shared" si="250"/>
        <v>1199.0899999999999</v>
      </c>
    </row>
    <row r="536" spans="1:12" ht="16.5" x14ac:dyDescent="0.25">
      <c r="A536" s="81"/>
      <c r="B536" s="74"/>
      <c r="C536" s="48" t="s">
        <v>105</v>
      </c>
      <c r="D536" s="36"/>
      <c r="E536" s="36"/>
      <c r="F536" s="36"/>
      <c r="G536" s="36"/>
      <c r="H536" s="36">
        <f>H537</f>
        <v>869.74</v>
      </c>
      <c r="I536" s="36"/>
      <c r="J536" s="36"/>
      <c r="K536" s="15"/>
      <c r="L536" s="68">
        <f t="shared" si="250"/>
        <v>869.74</v>
      </c>
    </row>
    <row r="537" spans="1:12" ht="82.5" x14ac:dyDescent="0.25">
      <c r="A537" s="81"/>
      <c r="B537" s="74"/>
      <c r="C537" s="39" t="s">
        <v>85</v>
      </c>
      <c r="D537" s="36">
        <v>0</v>
      </c>
      <c r="E537" s="36">
        <v>0</v>
      </c>
      <c r="F537" s="36">
        <v>0</v>
      </c>
      <c r="G537" s="36">
        <v>1199.0899999999999</v>
      </c>
      <c r="H537" s="36">
        <v>869.74</v>
      </c>
      <c r="I537" s="36">
        <v>0</v>
      </c>
      <c r="J537" s="36">
        <v>0</v>
      </c>
      <c r="K537" s="15"/>
      <c r="L537" s="68">
        <f t="shared" si="250"/>
        <v>2068.83</v>
      </c>
    </row>
    <row r="538" spans="1:12" ht="16.5" x14ac:dyDescent="0.25">
      <c r="A538" s="81"/>
      <c r="B538" s="74"/>
      <c r="C538" s="50" t="s">
        <v>104</v>
      </c>
      <c r="D538" s="36">
        <v>0</v>
      </c>
      <c r="E538" s="36">
        <v>0</v>
      </c>
      <c r="F538" s="36">
        <v>0</v>
      </c>
      <c r="G538" s="36">
        <f>G537</f>
        <v>1199.0899999999999</v>
      </c>
      <c r="H538" s="36">
        <v>0</v>
      </c>
      <c r="I538" s="36">
        <v>0</v>
      </c>
      <c r="J538" s="36">
        <v>0</v>
      </c>
      <c r="K538" s="15"/>
      <c r="L538" s="68">
        <f t="shared" si="250"/>
        <v>1199.0899999999999</v>
      </c>
    </row>
    <row r="539" spans="1:12" ht="16.5" x14ac:dyDescent="0.25">
      <c r="A539" s="81"/>
      <c r="B539" s="74"/>
      <c r="C539" s="48" t="s">
        <v>105</v>
      </c>
      <c r="D539" s="36"/>
      <c r="E539" s="36"/>
      <c r="F539" s="36"/>
      <c r="G539" s="36"/>
      <c r="H539" s="36"/>
      <c r="I539" s="36"/>
      <c r="J539" s="36"/>
      <c r="K539" s="15"/>
      <c r="L539" s="68">
        <f t="shared" si="250"/>
        <v>0</v>
      </c>
    </row>
    <row r="540" spans="1:12" ht="16.5" x14ac:dyDescent="0.25">
      <c r="A540" s="81"/>
      <c r="B540" s="74"/>
      <c r="C540" s="39" t="s">
        <v>15</v>
      </c>
      <c r="D540" s="36">
        <v>0</v>
      </c>
      <c r="E540" s="36">
        <v>0</v>
      </c>
      <c r="F540" s="36">
        <v>0</v>
      </c>
      <c r="G540" s="36">
        <v>0</v>
      </c>
      <c r="H540" s="36">
        <v>0</v>
      </c>
      <c r="I540" s="36">
        <v>0</v>
      </c>
      <c r="J540" s="36">
        <v>0</v>
      </c>
      <c r="K540" s="15"/>
      <c r="L540" s="68">
        <f t="shared" si="250"/>
        <v>0</v>
      </c>
    </row>
    <row r="541" spans="1:12" ht="33" x14ac:dyDescent="0.25">
      <c r="A541" s="81"/>
      <c r="B541" s="74"/>
      <c r="C541" s="39" t="s">
        <v>16</v>
      </c>
      <c r="D541" s="36">
        <v>0</v>
      </c>
      <c r="E541" s="36">
        <v>0</v>
      </c>
      <c r="F541" s="36">
        <v>0</v>
      </c>
      <c r="G541" s="36">
        <v>0</v>
      </c>
      <c r="H541" s="36">
        <v>0</v>
      </c>
      <c r="I541" s="36">
        <v>0</v>
      </c>
      <c r="J541" s="36">
        <v>0</v>
      </c>
      <c r="K541" s="15"/>
      <c r="L541" s="68">
        <f t="shared" si="250"/>
        <v>0</v>
      </c>
    </row>
    <row r="542" spans="1:12" ht="16.5" x14ac:dyDescent="0.25">
      <c r="A542" s="81"/>
      <c r="B542" s="74"/>
      <c r="C542" s="39" t="s">
        <v>12</v>
      </c>
      <c r="D542" s="36">
        <v>0</v>
      </c>
      <c r="E542" s="36">
        <v>0</v>
      </c>
      <c r="F542" s="36">
        <v>0</v>
      </c>
      <c r="G542" s="36">
        <v>0</v>
      </c>
      <c r="H542" s="36">
        <v>0</v>
      </c>
      <c r="I542" s="36">
        <v>0</v>
      </c>
      <c r="J542" s="36">
        <v>0</v>
      </c>
      <c r="K542" s="15"/>
      <c r="L542" s="68">
        <f t="shared" si="250"/>
        <v>0</v>
      </c>
    </row>
    <row r="543" spans="1:12" ht="16.5" x14ac:dyDescent="0.25">
      <c r="A543" s="81"/>
      <c r="B543" s="74"/>
      <c r="C543" s="39" t="s">
        <v>22</v>
      </c>
      <c r="D543" s="36">
        <v>0</v>
      </c>
      <c r="E543" s="36">
        <v>0</v>
      </c>
      <c r="F543" s="36">
        <v>0</v>
      </c>
      <c r="G543" s="36">
        <v>0</v>
      </c>
      <c r="H543" s="36">
        <v>0</v>
      </c>
      <c r="I543" s="36">
        <v>0</v>
      </c>
      <c r="J543" s="36">
        <v>0</v>
      </c>
      <c r="K543" s="15"/>
      <c r="L543" s="68">
        <f t="shared" si="250"/>
        <v>0</v>
      </c>
    </row>
    <row r="544" spans="1:12" ht="33" x14ac:dyDescent="0.25">
      <c r="A544" s="81"/>
      <c r="B544" s="75"/>
      <c r="C544" s="39" t="s">
        <v>14</v>
      </c>
      <c r="D544" s="36">
        <v>0</v>
      </c>
      <c r="E544" s="36">
        <v>0</v>
      </c>
      <c r="F544" s="36">
        <v>0</v>
      </c>
      <c r="G544" s="36">
        <v>0</v>
      </c>
      <c r="H544" s="36">
        <v>0</v>
      </c>
      <c r="I544" s="36">
        <v>0</v>
      </c>
      <c r="J544" s="36">
        <v>0</v>
      </c>
      <c r="K544" s="15"/>
      <c r="L544" s="68">
        <f t="shared" si="250"/>
        <v>0</v>
      </c>
    </row>
    <row r="545" spans="1:12" ht="16.5" x14ac:dyDescent="0.25">
      <c r="A545" s="79" t="s">
        <v>31</v>
      </c>
      <c r="B545" s="79" t="s">
        <v>152</v>
      </c>
      <c r="C545" s="48" t="s">
        <v>106</v>
      </c>
      <c r="D545" s="36">
        <f t="shared" ref="D545:I545" si="254">D548</f>
        <v>6898.83</v>
      </c>
      <c r="E545" s="36">
        <f t="shared" si="254"/>
        <v>7013.0599999999995</v>
      </c>
      <c r="F545" s="36">
        <f t="shared" si="254"/>
        <v>7101.34</v>
      </c>
      <c r="G545" s="36">
        <f t="shared" si="254"/>
        <v>9128.4500000000007</v>
      </c>
      <c r="H545" s="36">
        <f t="shared" si="254"/>
        <v>18093.599999999999</v>
      </c>
      <c r="I545" s="36">
        <f t="shared" si="254"/>
        <v>6860.5</v>
      </c>
      <c r="J545" s="36">
        <f t="shared" ref="J545" si="255">J548</f>
        <v>6860.5</v>
      </c>
      <c r="K545" s="15"/>
      <c r="L545" s="68">
        <f t="shared" si="250"/>
        <v>61956.28</v>
      </c>
    </row>
    <row r="546" spans="1:12" ht="16.5" x14ac:dyDescent="0.25">
      <c r="A546" s="79"/>
      <c r="B546" s="79"/>
      <c r="C546" s="48" t="s">
        <v>104</v>
      </c>
      <c r="D546" s="36">
        <f>D545</f>
        <v>6898.83</v>
      </c>
      <c r="E546" s="36">
        <f t="shared" ref="E546:G546" si="256">E545</f>
        <v>7013.0599999999995</v>
      </c>
      <c r="F546" s="36">
        <f t="shared" si="256"/>
        <v>7101.34</v>
      </c>
      <c r="G546" s="36">
        <f t="shared" si="256"/>
        <v>9128.4500000000007</v>
      </c>
      <c r="H546" s="36">
        <v>0</v>
      </c>
      <c r="I546" s="36">
        <v>0</v>
      </c>
      <c r="J546" s="36">
        <v>0</v>
      </c>
      <c r="K546" s="15"/>
      <c r="L546" s="68">
        <f t="shared" si="250"/>
        <v>30141.68</v>
      </c>
    </row>
    <row r="547" spans="1:12" ht="16.5" x14ac:dyDescent="0.25">
      <c r="A547" s="79"/>
      <c r="B547" s="79"/>
      <c r="C547" s="48" t="s">
        <v>105</v>
      </c>
      <c r="D547" s="36">
        <v>0</v>
      </c>
      <c r="E547" s="36">
        <v>0</v>
      </c>
      <c r="F547" s="36">
        <v>0</v>
      </c>
      <c r="G547" s="36">
        <v>0</v>
      </c>
      <c r="H547" s="36">
        <f>H545</f>
        <v>18093.599999999999</v>
      </c>
      <c r="I547" s="36">
        <f t="shared" ref="I547:J547" si="257">I545</f>
        <v>6860.5</v>
      </c>
      <c r="J547" s="36">
        <f t="shared" si="257"/>
        <v>6860.5</v>
      </c>
      <c r="K547" s="15"/>
      <c r="L547" s="68">
        <f t="shared" si="250"/>
        <v>31814.6</v>
      </c>
    </row>
    <row r="548" spans="1:12" ht="33" x14ac:dyDescent="0.25">
      <c r="A548" s="79"/>
      <c r="B548" s="79"/>
      <c r="C548" s="35" t="s">
        <v>9</v>
      </c>
      <c r="D548" s="36">
        <f t="shared" ref="D548:F548" si="258">D551+D555</f>
        <v>6898.83</v>
      </c>
      <c r="E548" s="36">
        <f t="shared" si="258"/>
        <v>7013.0599999999995</v>
      </c>
      <c r="F548" s="36">
        <f t="shared" si="258"/>
        <v>7101.34</v>
      </c>
      <c r="G548" s="36">
        <f>G551+G555</f>
        <v>9128.4500000000007</v>
      </c>
      <c r="H548" s="36">
        <f>H551+H555</f>
        <v>18093.599999999999</v>
      </c>
      <c r="I548" s="36">
        <f t="shared" ref="I548" si="259">I551+I555</f>
        <v>6860.5</v>
      </c>
      <c r="J548" s="36">
        <f t="shared" ref="J548" si="260">J551+J555</f>
        <v>6860.5</v>
      </c>
      <c r="K548" s="15"/>
      <c r="L548" s="68">
        <f t="shared" si="250"/>
        <v>61956.28</v>
      </c>
    </row>
    <row r="549" spans="1:12" ht="16.5" x14ac:dyDescent="0.25">
      <c r="A549" s="79"/>
      <c r="B549" s="79"/>
      <c r="C549" s="48" t="s">
        <v>104</v>
      </c>
      <c r="D549" s="36">
        <f>D548</f>
        <v>6898.83</v>
      </c>
      <c r="E549" s="36">
        <f t="shared" ref="E549" si="261">E548</f>
        <v>7013.0599999999995</v>
      </c>
      <c r="F549" s="36">
        <f t="shared" ref="F549" si="262">F548</f>
        <v>7101.34</v>
      </c>
      <c r="G549" s="36">
        <f t="shared" ref="G549" si="263">G548</f>
        <v>9128.4500000000007</v>
      </c>
      <c r="H549" s="36">
        <v>0</v>
      </c>
      <c r="I549" s="36">
        <v>0</v>
      </c>
      <c r="J549" s="36">
        <v>0</v>
      </c>
      <c r="K549" s="15"/>
      <c r="L549" s="68">
        <f t="shared" si="250"/>
        <v>30141.68</v>
      </c>
    </row>
    <row r="550" spans="1:12" ht="16.5" x14ac:dyDescent="0.25">
      <c r="A550" s="79"/>
      <c r="B550" s="79"/>
      <c r="C550" s="48" t="s">
        <v>105</v>
      </c>
      <c r="D550" s="36">
        <v>0</v>
      </c>
      <c r="E550" s="36">
        <v>0</v>
      </c>
      <c r="F550" s="36">
        <v>0</v>
      </c>
      <c r="G550" s="36">
        <v>0</v>
      </c>
      <c r="H550" s="36">
        <f>H548</f>
        <v>18093.599999999999</v>
      </c>
      <c r="I550" s="36">
        <f t="shared" ref="I550:J550" si="264">I548</f>
        <v>6860.5</v>
      </c>
      <c r="J550" s="36">
        <f t="shared" si="264"/>
        <v>6860.5</v>
      </c>
      <c r="K550" s="15"/>
      <c r="L550" s="68">
        <f t="shared" si="250"/>
        <v>31814.6</v>
      </c>
    </row>
    <row r="551" spans="1:12" ht="82.5" x14ac:dyDescent="0.25">
      <c r="A551" s="79"/>
      <c r="B551" s="79"/>
      <c r="C551" s="35" t="s">
        <v>85</v>
      </c>
      <c r="D551" s="36">
        <f>D554</f>
        <v>5598.83</v>
      </c>
      <c r="E551" s="36">
        <f>E554</f>
        <v>5965.98</v>
      </c>
      <c r="F551" s="36">
        <f t="shared" ref="F551" si="265">F554</f>
        <v>5863.84</v>
      </c>
      <c r="G551" s="36">
        <f>G554+G563</f>
        <v>7728.45</v>
      </c>
      <c r="H551" s="36">
        <f>H571+H563</f>
        <v>14893.6</v>
      </c>
      <c r="I551" s="36">
        <f t="shared" ref="I551:J551" si="266">I554+I563</f>
        <v>6860.5</v>
      </c>
      <c r="J551" s="36">
        <f t="shared" si="266"/>
        <v>6860.5</v>
      </c>
      <c r="K551" s="15"/>
      <c r="L551" s="68">
        <f t="shared" si="250"/>
        <v>53771.700000000004</v>
      </c>
    </row>
    <row r="552" spans="1:12" ht="16.5" x14ac:dyDescent="0.25">
      <c r="A552" s="79"/>
      <c r="B552" s="79"/>
      <c r="C552" s="48" t="s">
        <v>104</v>
      </c>
      <c r="D552" s="36">
        <f>D551</f>
        <v>5598.83</v>
      </c>
      <c r="E552" s="36">
        <f t="shared" ref="E552:G552" si="267">E551</f>
        <v>5965.98</v>
      </c>
      <c r="F552" s="36">
        <f t="shared" si="267"/>
        <v>5863.84</v>
      </c>
      <c r="G552" s="36">
        <f t="shared" si="267"/>
        <v>7728.45</v>
      </c>
      <c r="H552" s="36">
        <v>0</v>
      </c>
      <c r="I552" s="36">
        <v>0</v>
      </c>
      <c r="J552" s="36">
        <v>0</v>
      </c>
      <c r="K552" s="15"/>
      <c r="L552" s="68">
        <f t="shared" si="250"/>
        <v>25157.1</v>
      </c>
    </row>
    <row r="553" spans="1:12" ht="16.5" x14ac:dyDescent="0.25">
      <c r="A553" s="79"/>
      <c r="B553" s="79"/>
      <c r="C553" s="48" t="s">
        <v>105</v>
      </c>
      <c r="D553" s="36">
        <v>0</v>
      </c>
      <c r="E553" s="36">
        <v>0</v>
      </c>
      <c r="F553" s="36">
        <v>0</v>
      </c>
      <c r="G553" s="36">
        <v>0</v>
      </c>
      <c r="H553" s="36">
        <f>H551</f>
        <v>14893.6</v>
      </c>
      <c r="I553" s="36">
        <f t="shared" ref="I553:J553" si="268">I551</f>
        <v>6860.5</v>
      </c>
      <c r="J553" s="36">
        <f t="shared" si="268"/>
        <v>6860.5</v>
      </c>
      <c r="K553" s="15"/>
      <c r="L553" s="68">
        <f t="shared" si="250"/>
        <v>28614.6</v>
      </c>
    </row>
    <row r="554" spans="1:12" ht="33" x14ac:dyDescent="0.25">
      <c r="A554" s="79"/>
      <c r="B554" s="79"/>
      <c r="C554" s="39" t="s">
        <v>70</v>
      </c>
      <c r="D554" s="36">
        <f>D580</f>
        <v>5598.83</v>
      </c>
      <c r="E554" s="36">
        <f>E580</f>
        <v>5965.98</v>
      </c>
      <c r="F554" s="36">
        <f>F580</f>
        <v>5863.84</v>
      </c>
      <c r="G554" s="36">
        <f>G580</f>
        <v>7678.45</v>
      </c>
      <c r="H554" s="36">
        <f t="shared" ref="H554:I554" si="269">H580</f>
        <v>5655.1</v>
      </c>
      <c r="I554" s="36">
        <f t="shared" si="269"/>
        <v>5773.8</v>
      </c>
      <c r="J554" s="36">
        <f t="shared" ref="J554" si="270">J580</f>
        <v>5773.8</v>
      </c>
      <c r="K554" s="15"/>
      <c r="L554" s="68">
        <f t="shared" si="250"/>
        <v>42309.8</v>
      </c>
    </row>
    <row r="555" spans="1:12" ht="66" x14ac:dyDescent="0.25">
      <c r="A555" s="79"/>
      <c r="B555" s="79"/>
      <c r="C555" s="35" t="s">
        <v>93</v>
      </c>
      <c r="D555" s="36">
        <f>D565</f>
        <v>1300</v>
      </c>
      <c r="E555" s="36">
        <f>E565</f>
        <v>1047.08</v>
      </c>
      <c r="F555" s="36">
        <f>F565</f>
        <v>1237.5</v>
      </c>
      <c r="G555" s="36">
        <f t="shared" ref="G555:I555" si="271">G565</f>
        <v>1400</v>
      </c>
      <c r="H555" s="36">
        <f>H565</f>
        <v>3200</v>
      </c>
      <c r="I555" s="36">
        <f t="shared" si="271"/>
        <v>0</v>
      </c>
      <c r="J555" s="36">
        <f t="shared" ref="J555" si="272">J565</f>
        <v>0</v>
      </c>
      <c r="K555" s="15"/>
      <c r="L555" s="68">
        <f t="shared" si="250"/>
        <v>8184.58</v>
      </c>
    </row>
    <row r="556" spans="1:12" ht="16.5" x14ac:dyDescent="0.25">
      <c r="A556" s="79"/>
      <c r="B556" s="79"/>
      <c r="C556" s="35" t="s">
        <v>32</v>
      </c>
      <c r="D556" s="36">
        <v>0</v>
      </c>
      <c r="E556" s="36">
        <v>0</v>
      </c>
      <c r="F556" s="36">
        <v>0</v>
      </c>
      <c r="G556" s="36">
        <v>0</v>
      </c>
      <c r="H556" s="36">
        <v>0</v>
      </c>
      <c r="I556" s="36">
        <v>0</v>
      </c>
      <c r="J556" s="36">
        <v>0</v>
      </c>
      <c r="K556" s="15"/>
      <c r="L556" s="68">
        <f t="shared" si="250"/>
        <v>0</v>
      </c>
    </row>
    <row r="557" spans="1:12" ht="33" x14ac:dyDescent="0.25">
      <c r="A557" s="79"/>
      <c r="B557" s="79"/>
      <c r="C557" s="35" t="s">
        <v>16</v>
      </c>
      <c r="D557" s="36">
        <v>0</v>
      </c>
      <c r="E557" s="36">
        <v>0</v>
      </c>
      <c r="F557" s="36">
        <v>0</v>
      </c>
      <c r="G557" s="36">
        <v>0</v>
      </c>
      <c r="H557" s="36">
        <v>0</v>
      </c>
      <c r="I557" s="36">
        <v>0</v>
      </c>
      <c r="J557" s="36">
        <v>0</v>
      </c>
      <c r="K557" s="15"/>
      <c r="L557" s="68">
        <f t="shared" si="250"/>
        <v>0</v>
      </c>
    </row>
    <row r="558" spans="1:12" ht="16.5" x14ac:dyDescent="0.25">
      <c r="A558" s="73"/>
      <c r="B558" s="73"/>
      <c r="C558" s="35" t="s">
        <v>22</v>
      </c>
      <c r="D558" s="36">
        <v>0</v>
      </c>
      <c r="E558" s="36">
        <v>0</v>
      </c>
      <c r="F558" s="36">
        <v>0</v>
      </c>
      <c r="G558" s="36">
        <v>0</v>
      </c>
      <c r="H558" s="36">
        <v>0</v>
      </c>
      <c r="I558" s="36">
        <v>0</v>
      </c>
      <c r="J558" s="36">
        <v>0</v>
      </c>
      <c r="K558" s="15"/>
      <c r="L558" s="68">
        <f t="shared" si="250"/>
        <v>0</v>
      </c>
    </row>
    <row r="559" spans="1:12" ht="16.5" x14ac:dyDescent="0.25">
      <c r="A559" s="73" t="s">
        <v>33</v>
      </c>
      <c r="B559" s="73" t="s">
        <v>98</v>
      </c>
      <c r="C559" s="48" t="s">
        <v>106</v>
      </c>
      <c r="D559" s="40">
        <f>D562</f>
        <v>1300</v>
      </c>
      <c r="E559" s="36">
        <f t="shared" ref="E559:I559" si="273">E562</f>
        <v>1047.08</v>
      </c>
      <c r="F559" s="36">
        <f t="shared" si="273"/>
        <v>1237.5</v>
      </c>
      <c r="G559" s="36">
        <f t="shared" si="273"/>
        <v>1450</v>
      </c>
      <c r="H559" s="36">
        <f t="shared" si="273"/>
        <v>12438.5</v>
      </c>
      <c r="I559" s="36">
        <f t="shared" si="273"/>
        <v>1086.7</v>
      </c>
      <c r="J559" s="36">
        <f t="shared" ref="J559" si="274">J562</f>
        <v>1086.7</v>
      </c>
      <c r="K559" s="15"/>
      <c r="L559" s="68">
        <f t="shared" si="250"/>
        <v>19646.48</v>
      </c>
    </row>
    <row r="560" spans="1:12" ht="16.5" x14ac:dyDescent="0.25">
      <c r="A560" s="74"/>
      <c r="B560" s="74"/>
      <c r="C560" s="48" t="s">
        <v>104</v>
      </c>
      <c r="D560" s="36">
        <f>D559</f>
        <v>1300</v>
      </c>
      <c r="E560" s="36">
        <f t="shared" ref="E560:G560" si="275">E559</f>
        <v>1047.08</v>
      </c>
      <c r="F560" s="36">
        <f t="shared" si="275"/>
        <v>1237.5</v>
      </c>
      <c r="G560" s="36">
        <f t="shared" si="275"/>
        <v>1450</v>
      </c>
      <c r="H560" s="36">
        <v>0</v>
      </c>
      <c r="I560" s="36">
        <v>0</v>
      </c>
      <c r="J560" s="36">
        <v>0</v>
      </c>
      <c r="K560" s="15"/>
      <c r="L560" s="68">
        <f t="shared" si="250"/>
        <v>5034.58</v>
      </c>
    </row>
    <row r="561" spans="1:12" ht="16.5" x14ac:dyDescent="0.25">
      <c r="A561" s="74"/>
      <c r="B561" s="74"/>
      <c r="C561" s="48" t="s">
        <v>105</v>
      </c>
      <c r="D561" s="36">
        <v>0</v>
      </c>
      <c r="E561" s="58"/>
      <c r="F561" s="36">
        <v>0</v>
      </c>
      <c r="G561" s="36">
        <v>0</v>
      </c>
      <c r="H561" s="36">
        <f>H559</f>
        <v>12438.5</v>
      </c>
      <c r="I561" s="36">
        <f t="shared" ref="I561:J561" si="276">I559</f>
        <v>1086.7</v>
      </c>
      <c r="J561" s="36">
        <f t="shared" si="276"/>
        <v>1086.7</v>
      </c>
      <c r="K561" s="15"/>
      <c r="L561" s="68">
        <f t="shared" si="250"/>
        <v>14611.900000000001</v>
      </c>
    </row>
    <row r="562" spans="1:12" ht="33" x14ac:dyDescent="0.25">
      <c r="A562" s="74"/>
      <c r="B562" s="74"/>
      <c r="C562" s="39" t="s">
        <v>9</v>
      </c>
      <c r="D562" s="40">
        <f>D565</f>
        <v>1300</v>
      </c>
      <c r="E562" s="36">
        <f>E565+E563</f>
        <v>1047.08</v>
      </c>
      <c r="F562" s="36">
        <f>F565</f>
        <v>1237.5</v>
      </c>
      <c r="G562" s="36">
        <f>G565+G563</f>
        <v>1450</v>
      </c>
      <c r="H562" s="36">
        <f>H565+H563</f>
        <v>12438.5</v>
      </c>
      <c r="I562" s="36">
        <f>I565+I563</f>
        <v>1086.7</v>
      </c>
      <c r="J562" s="36">
        <f>J565+J563</f>
        <v>1086.7</v>
      </c>
      <c r="K562" s="15"/>
      <c r="L562" s="68">
        <f t="shared" si="250"/>
        <v>19646.48</v>
      </c>
    </row>
    <row r="563" spans="1:12" ht="82.5" x14ac:dyDescent="0.25">
      <c r="A563" s="74"/>
      <c r="B563" s="74"/>
      <c r="C563" s="35" t="s">
        <v>85</v>
      </c>
      <c r="D563" s="36">
        <v>0</v>
      </c>
      <c r="E563" s="36">
        <v>0</v>
      </c>
      <c r="F563" s="36">
        <v>0</v>
      </c>
      <c r="G563" s="36">
        <v>50</v>
      </c>
      <c r="H563" s="59">
        <v>9238.5</v>
      </c>
      <c r="I563" s="36">
        <v>1086.7</v>
      </c>
      <c r="J563" s="36">
        <v>1086.7</v>
      </c>
      <c r="K563" s="15"/>
      <c r="L563" s="68">
        <f t="shared" si="250"/>
        <v>11461.900000000001</v>
      </c>
    </row>
    <row r="564" spans="1:12" ht="16.5" x14ac:dyDescent="0.25">
      <c r="A564" s="74"/>
      <c r="B564" s="74"/>
      <c r="C564" s="48" t="s">
        <v>105</v>
      </c>
      <c r="D564" s="40">
        <f>D563</f>
        <v>0</v>
      </c>
      <c r="E564" s="40">
        <f t="shared" ref="E564:J564" si="277">E563</f>
        <v>0</v>
      </c>
      <c r="F564" s="40">
        <f t="shared" si="277"/>
        <v>0</v>
      </c>
      <c r="G564" s="40">
        <f t="shared" si="277"/>
        <v>50</v>
      </c>
      <c r="H564" s="40">
        <f t="shared" si="277"/>
        <v>9238.5</v>
      </c>
      <c r="I564" s="40">
        <f t="shared" si="277"/>
        <v>1086.7</v>
      </c>
      <c r="J564" s="40">
        <f t="shared" si="277"/>
        <v>1086.7</v>
      </c>
      <c r="K564" s="15"/>
      <c r="L564" s="68">
        <f t="shared" si="250"/>
        <v>11461.900000000001</v>
      </c>
    </row>
    <row r="565" spans="1:12" ht="66" x14ac:dyDescent="0.25">
      <c r="A565" s="74"/>
      <c r="B565" s="74"/>
      <c r="C565" s="35" t="s">
        <v>93</v>
      </c>
      <c r="D565" s="40">
        <v>1300</v>
      </c>
      <c r="E565" s="36">
        <v>1047.08</v>
      </c>
      <c r="F565" s="36">
        <v>1237.5</v>
      </c>
      <c r="G565" s="36">
        <v>1400</v>
      </c>
      <c r="H565" s="36">
        <v>3200</v>
      </c>
      <c r="I565" s="36">
        <v>0</v>
      </c>
      <c r="J565" s="36">
        <v>0</v>
      </c>
      <c r="K565" s="15"/>
      <c r="L565" s="68">
        <f t="shared" si="250"/>
        <v>8184.58</v>
      </c>
    </row>
    <row r="566" spans="1:12" ht="16.5" x14ac:dyDescent="0.25">
      <c r="A566" s="74"/>
      <c r="B566" s="74"/>
      <c r="C566" s="48" t="s">
        <v>104</v>
      </c>
      <c r="D566" s="40">
        <f>D565</f>
        <v>1300</v>
      </c>
      <c r="E566" s="40">
        <f t="shared" ref="E566:G566" si="278">E565</f>
        <v>1047.08</v>
      </c>
      <c r="F566" s="40">
        <f t="shared" si="278"/>
        <v>1237.5</v>
      </c>
      <c r="G566" s="40">
        <f t="shared" si="278"/>
        <v>1400</v>
      </c>
      <c r="H566" s="36">
        <v>0</v>
      </c>
      <c r="I566" s="36">
        <v>0</v>
      </c>
      <c r="J566" s="36"/>
      <c r="K566" s="15"/>
      <c r="L566" s="68">
        <f t="shared" si="250"/>
        <v>4984.58</v>
      </c>
    </row>
    <row r="567" spans="1:12" ht="16.5" x14ac:dyDescent="0.25">
      <c r="A567" s="74"/>
      <c r="B567" s="74"/>
      <c r="C567" s="48" t="s">
        <v>105</v>
      </c>
      <c r="D567" s="60">
        <v>0</v>
      </c>
      <c r="E567" s="36">
        <v>0</v>
      </c>
      <c r="F567" s="36">
        <v>0</v>
      </c>
      <c r="G567" s="36">
        <v>0</v>
      </c>
      <c r="H567" s="36">
        <f>H565</f>
        <v>3200</v>
      </c>
      <c r="I567" s="36">
        <f t="shared" ref="I567:J567" si="279">I565</f>
        <v>0</v>
      </c>
      <c r="J567" s="36">
        <f t="shared" si="279"/>
        <v>0</v>
      </c>
      <c r="K567" s="15"/>
      <c r="L567" s="68">
        <f t="shared" si="250"/>
        <v>3200</v>
      </c>
    </row>
    <row r="568" spans="1:12" ht="16.5" x14ac:dyDescent="0.25">
      <c r="A568" s="74"/>
      <c r="B568" s="74"/>
      <c r="C568" s="39" t="s">
        <v>32</v>
      </c>
      <c r="D568" s="60">
        <v>0</v>
      </c>
      <c r="E568" s="36">
        <v>0</v>
      </c>
      <c r="F568" s="36">
        <v>0</v>
      </c>
      <c r="G568" s="36">
        <v>0</v>
      </c>
      <c r="H568" s="36">
        <v>0</v>
      </c>
      <c r="I568" s="36">
        <v>0</v>
      </c>
      <c r="J568" s="36">
        <v>0</v>
      </c>
      <c r="K568" s="15"/>
      <c r="L568" s="68">
        <f t="shared" si="250"/>
        <v>0</v>
      </c>
    </row>
    <row r="569" spans="1:12" ht="33" x14ac:dyDescent="0.25">
      <c r="A569" s="74"/>
      <c r="B569" s="74"/>
      <c r="C569" s="39" t="s">
        <v>16</v>
      </c>
      <c r="D569" s="60">
        <v>0</v>
      </c>
      <c r="E569" s="36">
        <v>0</v>
      </c>
      <c r="F569" s="36">
        <v>0</v>
      </c>
      <c r="G569" s="36">
        <v>0</v>
      </c>
      <c r="H569" s="36">
        <v>0</v>
      </c>
      <c r="I569" s="36">
        <v>0</v>
      </c>
      <c r="J569" s="36">
        <v>0</v>
      </c>
      <c r="K569" s="15"/>
      <c r="L569" s="68">
        <f t="shared" si="250"/>
        <v>0</v>
      </c>
    </row>
    <row r="570" spans="1:12" ht="16.5" x14ac:dyDescent="0.25">
      <c r="A570" s="75"/>
      <c r="B570" s="75"/>
      <c r="C570" s="39" t="s">
        <v>22</v>
      </c>
      <c r="D570" s="60">
        <v>0</v>
      </c>
      <c r="E570" s="36">
        <v>0</v>
      </c>
      <c r="F570" s="36">
        <v>0</v>
      </c>
      <c r="G570" s="36">
        <v>0</v>
      </c>
      <c r="H570" s="36">
        <v>0</v>
      </c>
      <c r="I570" s="36">
        <v>0</v>
      </c>
      <c r="J570" s="36">
        <v>0</v>
      </c>
      <c r="K570" s="15"/>
      <c r="L570" s="68">
        <f t="shared" si="250"/>
        <v>0</v>
      </c>
    </row>
    <row r="571" spans="1:12" ht="16.5" x14ac:dyDescent="0.25">
      <c r="A571" s="73" t="s">
        <v>34</v>
      </c>
      <c r="B571" s="73" t="s">
        <v>56</v>
      </c>
      <c r="C571" s="48" t="s">
        <v>106</v>
      </c>
      <c r="D571" s="40">
        <f>D574</f>
        <v>5598.83</v>
      </c>
      <c r="E571" s="36">
        <f t="shared" ref="E571:I571" si="280">E574</f>
        <v>5965.98</v>
      </c>
      <c r="F571" s="36">
        <f t="shared" si="280"/>
        <v>5863.84</v>
      </c>
      <c r="G571" s="36">
        <f t="shared" si="280"/>
        <v>7678.45</v>
      </c>
      <c r="H571" s="36">
        <f t="shared" si="280"/>
        <v>5655.1</v>
      </c>
      <c r="I571" s="36">
        <f t="shared" si="280"/>
        <v>5773.8</v>
      </c>
      <c r="J571" s="36">
        <f t="shared" ref="J571" si="281">J574</f>
        <v>5773.8</v>
      </c>
      <c r="K571" s="15"/>
      <c r="L571" s="68">
        <f t="shared" si="250"/>
        <v>42309.8</v>
      </c>
    </row>
    <row r="572" spans="1:12" ht="16.5" x14ac:dyDescent="0.25">
      <c r="A572" s="74"/>
      <c r="B572" s="74"/>
      <c r="C572" s="48" t="s">
        <v>104</v>
      </c>
      <c r="D572" s="36">
        <f>D571</f>
        <v>5598.83</v>
      </c>
      <c r="E572" s="36">
        <f t="shared" ref="E572:G572" si="282">E571</f>
        <v>5965.98</v>
      </c>
      <c r="F572" s="36">
        <f t="shared" si="282"/>
        <v>5863.84</v>
      </c>
      <c r="G572" s="36">
        <f t="shared" si="282"/>
        <v>7678.45</v>
      </c>
      <c r="H572" s="36">
        <v>0</v>
      </c>
      <c r="I572" s="36">
        <v>0</v>
      </c>
      <c r="J572" s="36">
        <v>0</v>
      </c>
      <c r="K572" s="15"/>
      <c r="L572" s="68">
        <f t="shared" si="250"/>
        <v>25107.1</v>
      </c>
    </row>
    <row r="573" spans="1:12" ht="16.5" x14ac:dyDescent="0.25">
      <c r="A573" s="74"/>
      <c r="B573" s="74"/>
      <c r="C573" s="48" t="s">
        <v>105</v>
      </c>
      <c r="D573" s="36">
        <v>0</v>
      </c>
      <c r="E573" s="36">
        <v>0</v>
      </c>
      <c r="F573" s="36">
        <v>0</v>
      </c>
      <c r="G573" s="36">
        <v>0</v>
      </c>
      <c r="H573" s="36">
        <f>H571</f>
        <v>5655.1</v>
      </c>
      <c r="I573" s="36">
        <f t="shared" ref="I573:J573" si="283">I571</f>
        <v>5773.8</v>
      </c>
      <c r="J573" s="36">
        <f t="shared" si="283"/>
        <v>5773.8</v>
      </c>
      <c r="K573" s="15"/>
      <c r="L573" s="68">
        <f t="shared" si="250"/>
        <v>17202.7</v>
      </c>
    </row>
    <row r="574" spans="1:12" ht="33" x14ac:dyDescent="0.25">
      <c r="A574" s="74"/>
      <c r="B574" s="74"/>
      <c r="C574" s="39" t="s">
        <v>9</v>
      </c>
      <c r="D574" s="40">
        <f t="shared" ref="D574:J574" si="284">D577</f>
        <v>5598.83</v>
      </c>
      <c r="E574" s="36">
        <f t="shared" si="284"/>
        <v>5965.98</v>
      </c>
      <c r="F574" s="36">
        <f t="shared" si="284"/>
        <v>5863.84</v>
      </c>
      <c r="G574" s="36">
        <f t="shared" si="284"/>
        <v>7678.45</v>
      </c>
      <c r="H574" s="36">
        <f t="shared" si="284"/>
        <v>5655.1</v>
      </c>
      <c r="I574" s="36">
        <f t="shared" si="284"/>
        <v>5773.8</v>
      </c>
      <c r="J574" s="36">
        <f t="shared" si="284"/>
        <v>5773.8</v>
      </c>
      <c r="K574" s="15"/>
      <c r="L574" s="68">
        <f t="shared" si="250"/>
        <v>42309.8</v>
      </c>
    </row>
    <row r="575" spans="1:12" ht="16.5" x14ac:dyDescent="0.25">
      <c r="A575" s="74"/>
      <c r="B575" s="74"/>
      <c r="C575" s="48" t="s">
        <v>104</v>
      </c>
      <c r="D575" s="36">
        <f>D574</f>
        <v>5598.83</v>
      </c>
      <c r="E575" s="36">
        <f t="shared" ref="E575" si="285">E574</f>
        <v>5965.98</v>
      </c>
      <c r="F575" s="36">
        <f t="shared" ref="F575" si="286">F574</f>
        <v>5863.84</v>
      </c>
      <c r="G575" s="36">
        <f t="shared" ref="G575" si="287">G574</f>
        <v>7678.45</v>
      </c>
      <c r="H575" s="36">
        <v>0</v>
      </c>
      <c r="I575" s="36">
        <v>0</v>
      </c>
      <c r="J575" s="36">
        <v>0</v>
      </c>
      <c r="K575" s="15"/>
      <c r="L575" s="68">
        <f t="shared" si="250"/>
        <v>25107.1</v>
      </c>
    </row>
    <row r="576" spans="1:12" ht="16.5" x14ac:dyDescent="0.25">
      <c r="A576" s="74"/>
      <c r="B576" s="74"/>
      <c r="C576" s="48" t="s">
        <v>105</v>
      </c>
      <c r="D576" s="36">
        <v>0</v>
      </c>
      <c r="E576" s="36">
        <v>0</v>
      </c>
      <c r="F576" s="36">
        <v>0</v>
      </c>
      <c r="G576" s="36">
        <v>0</v>
      </c>
      <c r="H576" s="36">
        <f>H574</f>
        <v>5655.1</v>
      </c>
      <c r="I576" s="36">
        <f t="shared" ref="I576:J576" si="288">I574</f>
        <v>5773.8</v>
      </c>
      <c r="J576" s="36">
        <f t="shared" si="288"/>
        <v>5773.8</v>
      </c>
      <c r="K576" s="15"/>
      <c r="L576" s="68">
        <f t="shared" si="250"/>
        <v>17202.7</v>
      </c>
    </row>
    <row r="577" spans="1:13" ht="82.5" x14ac:dyDescent="0.25">
      <c r="A577" s="74"/>
      <c r="B577" s="74"/>
      <c r="C577" s="35" t="s">
        <v>85</v>
      </c>
      <c r="D577" s="40">
        <f>D580</f>
        <v>5598.83</v>
      </c>
      <c r="E577" s="36">
        <f t="shared" ref="E577:G577" si="289">E580</f>
        <v>5965.98</v>
      </c>
      <c r="F577" s="36">
        <f t="shared" si="289"/>
        <v>5863.84</v>
      </c>
      <c r="G577" s="36">
        <f t="shared" si="289"/>
        <v>7678.45</v>
      </c>
      <c r="H577" s="36">
        <f t="shared" ref="H577:J577" si="290">H580</f>
        <v>5655.1</v>
      </c>
      <c r="I577" s="36">
        <f t="shared" si="290"/>
        <v>5773.8</v>
      </c>
      <c r="J577" s="36">
        <f t="shared" si="290"/>
        <v>5773.8</v>
      </c>
      <c r="K577" s="15"/>
      <c r="L577" s="68">
        <f t="shared" si="250"/>
        <v>42309.8</v>
      </c>
    </row>
    <row r="578" spans="1:13" ht="16.5" x14ac:dyDescent="0.25">
      <c r="A578" s="74"/>
      <c r="B578" s="74"/>
      <c r="C578" s="48" t="s">
        <v>104</v>
      </c>
      <c r="D578" s="36">
        <f>D577</f>
        <v>5598.83</v>
      </c>
      <c r="E578" s="36">
        <f t="shared" ref="E578" si="291">E577</f>
        <v>5965.98</v>
      </c>
      <c r="F578" s="36">
        <f t="shared" ref="F578" si="292">F577</f>
        <v>5863.84</v>
      </c>
      <c r="G578" s="36">
        <f t="shared" ref="G578" si="293">G577</f>
        <v>7678.45</v>
      </c>
      <c r="H578" s="36">
        <v>0</v>
      </c>
      <c r="I578" s="36">
        <v>0</v>
      </c>
      <c r="J578" s="36">
        <v>0</v>
      </c>
      <c r="K578" s="15"/>
      <c r="L578" s="68">
        <f t="shared" si="250"/>
        <v>25107.1</v>
      </c>
    </row>
    <row r="579" spans="1:13" ht="16.5" x14ac:dyDescent="0.25">
      <c r="A579" s="74"/>
      <c r="B579" s="74"/>
      <c r="C579" s="48" t="s">
        <v>105</v>
      </c>
      <c r="D579" s="36">
        <v>0</v>
      </c>
      <c r="E579" s="36">
        <v>0</v>
      </c>
      <c r="F579" s="36">
        <v>0</v>
      </c>
      <c r="G579" s="36">
        <v>0</v>
      </c>
      <c r="H579" s="36">
        <f>H577</f>
        <v>5655.1</v>
      </c>
      <c r="I579" s="36">
        <f t="shared" ref="I579:J579" si="294">I577</f>
        <v>5773.8</v>
      </c>
      <c r="J579" s="36">
        <f t="shared" si="294"/>
        <v>5773.8</v>
      </c>
      <c r="K579" s="15"/>
      <c r="L579" s="68">
        <f t="shared" si="250"/>
        <v>17202.7</v>
      </c>
    </row>
    <row r="580" spans="1:13" ht="33" x14ac:dyDescent="0.25">
      <c r="A580" s="74"/>
      <c r="B580" s="74"/>
      <c r="C580" s="39" t="s">
        <v>70</v>
      </c>
      <c r="D580" s="40">
        <v>5598.83</v>
      </c>
      <c r="E580" s="36">
        <v>5965.98</v>
      </c>
      <c r="F580" s="36">
        <v>5863.84</v>
      </c>
      <c r="G580" s="36">
        <v>7678.45</v>
      </c>
      <c r="H580" s="36">
        <v>5655.1</v>
      </c>
      <c r="I580" s="36">
        <v>5773.8</v>
      </c>
      <c r="J580" s="36">
        <v>5773.8</v>
      </c>
      <c r="K580" s="15"/>
      <c r="L580" s="68">
        <f t="shared" si="250"/>
        <v>42309.8</v>
      </c>
    </row>
    <row r="581" spans="1:13" ht="66" x14ac:dyDescent="0.25">
      <c r="A581" s="74"/>
      <c r="B581" s="74"/>
      <c r="C581" s="35" t="s">
        <v>93</v>
      </c>
      <c r="D581" s="36">
        <v>0</v>
      </c>
      <c r="E581" s="36">
        <v>0</v>
      </c>
      <c r="F581" s="36">
        <v>0</v>
      </c>
      <c r="G581" s="36">
        <v>0</v>
      </c>
      <c r="H581" s="36">
        <v>0</v>
      </c>
      <c r="I581" s="36">
        <v>0</v>
      </c>
      <c r="J581" s="36">
        <v>0</v>
      </c>
      <c r="K581" s="15"/>
      <c r="L581" s="68">
        <f t="shared" si="250"/>
        <v>0</v>
      </c>
    </row>
    <row r="582" spans="1:13" ht="16.5" x14ac:dyDescent="0.25">
      <c r="A582" s="74"/>
      <c r="B582" s="74"/>
      <c r="C582" s="39" t="s">
        <v>32</v>
      </c>
      <c r="D582" s="36">
        <v>0</v>
      </c>
      <c r="E582" s="36">
        <v>0</v>
      </c>
      <c r="F582" s="36">
        <v>0</v>
      </c>
      <c r="G582" s="36">
        <v>0</v>
      </c>
      <c r="H582" s="36">
        <v>0</v>
      </c>
      <c r="I582" s="36">
        <v>0</v>
      </c>
      <c r="J582" s="36">
        <v>0</v>
      </c>
      <c r="K582" s="15"/>
      <c r="L582" s="68">
        <f t="shared" si="250"/>
        <v>0</v>
      </c>
    </row>
    <row r="583" spans="1:13" ht="33" x14ac:dyDescent="0.25">
      <c r="A583" s="74"/>
      <c r="B583" s="74"/>
      <c r="C583" s="39" t="s">
        <v>16</v>
      </c>
      <c r="D583" s="36">
        <v>0</v>
      </c>
      <c r="E583" s="36">
        <v>0</v>
      </c>
      <c r="F583" s="36">
        <v>0</v>
      </c>
      <c r="G583" s="36">
        <v>0</v>
      </c>
      <c r="H583" s="36">
        <v>0</v>
      </c>
      <c r="I583" s="36">
        <v>0</v>
      </c>
      <c r="J583" s="36">
        <v>0</v>
      </c>
      <c r="K583" s="15"/>
      <c r="L583" s="68">
        <f t="shared" si="250"/>
        <v>0</v>
      </c>
    </row>
    <row r="584" spans="1:13" ht="16.5" x14ac:dyDescent="0.25">
      <c r="A584" s="75"/>
      <c r="B584" s="75"/>
      <c r="C584" s="39" t="s">
        <v>22</v>
      </c>
      <c r="D584" s="36">
        <v>0</v>
      </c>
      <c r="E584" s="36">
        <v>0</v>
      </c>
      <c r="F584" s="36">
        <v>0</v>
      </c>
      <c r="G584" s="36">
        <v>0</v>
      </c>
      <c r="H584" s="36">
        <v>0</v>
      </c>
      <c r="I584" s="36">
        <v>0</v>
      </c>
      <c r="J584" s="36">
        <v>0</v>
      </c>
      <c r="K584" s="15"/>
      <c r="L584" s="68">
        <f t="shared" si="250"/>
        <v>0</v>
      </c>
    </row>
    <row r="585" spans="1:13" ht="16.5" x14ac:dyDescent="0.25">
      <c r="A585" s="79" t="s">
        <v>35</v>
      </c>
      <c r="B585" s="79" t="s">
        <v>153</v>
      </c>
      <c r="C585" s="48" t="s">
        <v>106</v>
      </c>
      <c r="D585" s="36">
        <f>D588</f>
        <v>499.99</v>
      </c>
      <c r="E585" s="36">
        <f>E588</f>
        <v>199.99</v>
      </c>
      <c r="F585" s="36">
        <f>F588</f>
        <v>14865.8</v>
      </c>
      <c r="G585" s="36">
        <f t="shared" ref="G585" si="295">G588</f>
        <v>6092.01</v>
      </c>
      <c r="H585" s="36">
        <f>H588</f>
        <v>3973.09</v>
      </c>
      <c r="I585" s="36">
        <f t="shared" ref="I585:J585" si="296">I588</f>
        <v>1276.6600000000001</v>
      </c>
      <c r="J585" s="36">
        <f t="shared" si="296"/>
        <v>1276.6600000000001</v>
      </c>
      <c r="K585" s="15"/>
      <c r="L585" s="68">
        <f t="shared" si="250"/>
        <v>28184.2</v>
      </c>
    </row>
    <row r="586" spans="1:13" ht="16.5" x14ac:dyDescent="0.25">
      <c r="A586" s="79"/>
      <c r="B586" s="79"/>
      <c r="C586" s="48" t="s">
        <v>104</v>
      </c>
      <c r="D586" s="36">
        <f>D585</f>
        <v>499.99</v>
      </c>
      <c r="E586" s="36">
        <f t="shared" ref="E586:G586" si="297">E585</f>
        <v>199.99</v>
      </c>
      <c r="F586" s="36">
        <f t="shared" si="297"/>
        <v>14865.8</v>
      </c>
      <c r="G586" s="36">
        <f t="shared" si="297"/>
        <v>6092.01</v>
      </c>
      <c r="H586" s="36">
        <v>0</v>
      </c>
      <c r="I586" s="36">
        <v>0</v>
      </c>
      <c r="J586" s="36">
        <v>0</v>
      </c>
      <c r="K586" s="15"/>
      <c r="L586" s="68">
        <f t="shared" si="250"/>
        <v>21657.79</v>
      </c>
    </row>
    <row r="587" spans="1:13" ht="16.5" x14ac:dyDescent="0.25">
      <c r="A587" s="79"/>
      <c r="B587" s="79"/>
      <c r="C587" s="48" t="s">
        <v>105</v>
      </c>
      <c r="D587" s="36">
        <v>0</v>
      </c>
      <c r="E587" s="36">
        <v>0</v>
      </c>
      <c r="F587" s="36">
        <v>0</v>
      </c>
      <c r="G587" s="36">
        <v>0</v>
      </c>
      <c r="H587" s="36">
        <f>H585</f>
        <v>3973.09</v>
      </c>
      <c r="I587" s="36">
        <f t="shared" ref="I587:J587" si="298">I585</f>
        <v>1276.6600000000001</v>
      </c>
      <c r="J587" s="36">
        <f t="shared" si="298"/>
        <v>1276.6600000000001</v>
      </c>
      <c r="K587" s="15"/>
      <c r="L587" s="68">
        <f t="shared" si="250"/>
        <v>6526.41</v>
      </c>
    </row>
    <row r="588" spans="1:13" ht="33" x14ac:dyDescent="0.25">
      <c r="A588" s="79"/>
      <c r="B588" s="79"/>
      <c r="C588" s="35" t="s">
        <v>9</v>
      </c>
      <c r="D588" s="36">
        <f>D591</f>
        <v>499.99</v>
      </c>
      <c r="E588" s="36">
        <f>E591</f>
        <v>199.99</v>
      </c>
      <c r="F588" s="36">
        <f>F591</f>
        <v>14865.8</v>
      </c>
      <c r="G588" s="36">
        <f t="shared" ref="G588" si="299">G591</f>
        <v>6092.01</v>
      </c>
      <c r="H588" s="36">
        <f>H591</f>
        <v>3973.09</v>
      </c>
      <c r="I588" s="36">
        <f t="shared" ref="I588:J588" si="300">I591</f>
        <v>1276.6600000000001</v>
      </c>
      <c r="J588" s="36">
        <f t="shared" si="300"/>
        <v>1276.6600000000001</v>
      </c>
      <c r="K588" s="15"/>
      <c r="L588" s="68">
        <f t="shared" si="250"/>
        <v>28184.2</v>
      </c>
      <c r="M588" s="3"/>
    </row>
    <row r="589" spans="1:13" ht="16.5" x14ac:dyDescent="0.25">
      <c r="A589" s="79"/>
      <c r="B589" s="79"/>
      <c r="C589" s="48" t="s">
        <v>104</v>
      </c>
      <c r="D589" s="36">
        <f>D588</f>
        <v>499.99</v>
      </c>
      <c r="E589" s="36">
        <f t="shared" ref="E589" si="301">E588</f>
        <v>199.99</v>
      </c>
      <c r="F589" s="36">
        <f t="shared" ref="F589" si="302">F588</f>
        <v>14865.8</v>
      </c>
      <c r="G589" s="36">
        <f t="shared" ref="G589" si="303">G588</f>
        <v>6092.01</v>
      </c>
      <c r="H589" s="36">
        <v>0</v>
      </c>
      <c r="I589" s="36">
        <v>0</v>
      </c>
      <c r="J589" s="36">
        <v>0</v>
      </c>
      <c r="K589" s="15"/>
      <c r="L589" s="68">
        <f t="shared" si="250"/>
        <v>21657.79</v>
      </c>
      <c r="M589" s="3"/>
    </row>
    <row r="590" spans="1:13" ht="16.5" x14ac:dyDescent="0.25">
      <c r="A590" s="79"/>
      <c r="B590" s="79"/>
      <c r="C590" s="48" t="s">
        <v>105</v>
      </c>
      <c r="D590" s="36">
        <v>0</v>
      </c>
      <c r="E590" s="36">
        <v>0</v>
      </c>
      <c r="F590" s="36">
        <v>0</v>
      </c>
      <c r="G590" s="36">
        <v>0</v>
      </c>
      <c r="H590" s="36">
        <f>H588</f>
        <v>3973.09</v>
      </c>
      <c r="I590" s="36">
        <f>I591</f>
        <v>1276.6600000000001</v>
      </c>
      <c r="J590" s="36">
        <f>J591</f>
        <v>1276.6600000000001</v>
      </c>
      <c r="K590" s="15"/>
      <c r="L590" s="68">
        <f t="shared" si="250"/>
        <v>6526.41</v>
      </c>
      <c r="M590" s="3"/>
    </row>
    <row r="591" spans="1:13" ht="82.5" x14ac:dyDescent="0.25">
      <c r="A591" s="79"/>
      <c r="B591" s="79"/>
      <c r="C591" s="35" t="s">
        <v>85</v>
      </c>
      <c r="D591" s="36">
        <f>D604</f>
        <v>499.99</v>
      </c>
      <c r="E591" s="36">
        <v>199.99</v>
      </c>
      <c r="F591" s="36">
        <f>F604+F616</f>
        <v>14865.8</v>
      </c>
      <c r="G591" s="36">
        <f>G604+G616</f>
        <v>6092.01</v>
      </c>
      <c r="H591" s="36">
        <f>H604+H616</f>
        <v>3973.09</v>
      </c>
      <c r="I591" s="36">
        <f>I592</f>
        <v>1276.6600000000001</v>
      </c>
      <c r="J591" s="36">
        <f>J592</f>
        <v>1276.6600000000001</v>
      </c>
      <c r="K591" s="15"/>
      <c r="L591" s="68">
        <f t="shared" si="250"/>
        <v>28184.2</v>
      </c>
    </row>
    <row r="592" spans="1:13" ht="16.5" x14ac:dyDescent="0.25">
      <c r="A592" s="79"/>
      <c r="B592" s="79"/>
      <c r="C592" s="39" t="s">
        <v>71</v>
      </c>
      <c r="D592" s="36">
        <v>0</v>
      </c>
      <c r="E592" s="36">
        <v>0</v>
      </c>
      <c r="F592" s="36">
        <f>F618+F605</f>
        <v>14865.8</v>
      </c>
      <c r="G592" s="36">
        <f>G591</f>
        <v>6092.01</v>
      </c>
      <c r="H592" s="36">
        <f>H605</f>
        <v>2841.19</v>
      </c>
      <c r="I592" s="36">
        <f>I605</f>
        <v>1276.6600000000001</v>
      </c>
      <c r="J592" s="36">
        <f>J605</f>
        <v>1276.6600000000001</v>
      </c>
      <c r="K592" s="15"/>
      <c r="L592" s="68">
        <f t="shared" si="250"/>
        <v>26352.319999999996</v>
      </c>
    </row>
    <row r="593" spans="1:12" ht="16.5" x14ac:dyDescent="0.25">
      <c r="A593" s="79"/>
      <c r="B593" s="79"/>
      <c r="C593" s="35" t="s">
        <v>17</v>
      </c>
      <c r="D593" s="36">
        <v>0</v>
      </c>
      <c r="E593" s="36">
        <v>0</v>
      </c>
      <c r="F593" s="36">
        <v>0</v>
      </c>
      <c r="G593" s="36">
        <v>0</v>
      </c>
      <c r="H593" s="36">
        <v>0</v>
      </c>
      <c r="I593" s="36">
        <v>0</v>
      </c>
      <c r="J593" s="36">
        <v>0</v>
      </c>
      <c r="K593" s="15"/>
      <c r="L593" s="68">
        <f t="shared" si="250"/>
        <v>0</v>
      </c>
    </row>
    <row r="594" spans="1:12" ht="33" x14ac:dyDescent="0.25">
      <c r="A594" s="79"/>
      <c r="B594" s="79"/>
      <c r="C594" s="35" t="s">
        <v>16</v>
      </c>
      <c r="D594" s="36">
        <v>0</v>
      </c>
      <c r="E594" s="36">
        <v>0</v>
      </c>
      <c r="F594" s="36">
        <v>0</v>
      </c>
      <c r="G594" s="36">
        <v>0</v>
      </c>
      <c r="H594" s="36">
        <v>0</v>
      </c>
      <c r="I594" s="36">
        <v>0</v>
      </c>
      <c r="J594" s="36">
        <v>0</v>
      </c>
      <c r="K594" s="15"/>
      <c r="L594" s="68">
        <f t="shared" si="250"/>
        <v>0</v>
      </c>
    </row>
    <row r="595" spans="1:12" ht="16.5" x14ac:dyDescent="0.25">
      <c r="A595" s="79"/>
      <c r="B595" s="79"/>
      <c r="C595" s="35" t="s">
        <v>12</v>
      </c>
      <c r="D595" s="36">
        <v>0</v>
      </c>
      <c r="E595" s="36">
        <v>0</v>
      </c>
      <c r="F595" s="36">
        <v>0</v>
      </c>
      <c r="G595" s="36">
        <v>0</v>
      </c>
      <c r="H595" s="36">
        <v>0</v>
      </c>
      <c r="I595" s="36">
        <v>0</v>
      </c>
      <c r="J595" s="36">
        <v>0</v>
      </c>
      <c r="K595" s="15"/>
      <c r="L595" s="68">
        <f t="shared" si="250"/>
        <v>0</v>
      </c>
    </row>
    <row r="596" spans="1:12" ht="16.5" x14ac:dyDescent="0.25">
      <c r="A596" s="79"/>
      <c r="B596" s="79"/>
      <c r="C596" s="35" t="s">
        <v>22</v>
      </c>
      <c r="D596" s="36">
        <v>0</v>
      </c>
      <c r="E596" s="36">
        <v>0</v>
      </c>
      <c r="F596" s="36">
        <v>0</v>
      </c>
      <c r="G596" s="36">
        <v>0</v>
      </c>
      <c r="H596" s="36">
        <v>0</v>
      </c>
      <c r="I596" s="36">
        <v>0</v>
      </c>
      <c r="J596" s="36">
        <v>0</v>
      </c>
      <c r="K596" s="15"/>
      <c r="L596" s="68">
        <f t="shared" si="250"/>
        <v>0</v>
      </c>
    </row>
    <row r="597" spans="1:12" ht="33" x14ac:dyDescent="0.25">
      <c r="A597" s="73"/>
      <c r="B597" s="73"/>
      <c r="C597" s="35" t="s">
        <v>14</v>
      </c>
      <c r="D597" s="36">
        <v>0</v>
      </c>
      <c r="E597" s="36">
        <v>0</v>
      </c>
      <c r="F597" s="36">
        <v>0</v>
      </c>
      <c r="G597" s="36">
        <v>0</v>
      </c>
      <c r="H597" s="36">
        <v>0</v>
      </c>
      <c r="I597" s="36">
        <v>0</v>
      </c>
      <c r="J597" s="36">
        <v>0</v>
      </c>
      <c r="K597" s="15"/>
      <c r="L597" s="68">
        <f t="shared" ref="L597:L660" si="304">E597+F597+G597+H597+I597+J597+D597</f>
        <v>0</v>
      </c>
    </row>
    <row r="598" spans="1:12" ht="16.5" x14ac:dyDescent="0.25">
      <c r="A598" s="91" t="s">
        <v>154</v>
      </c>
      <c r="B598" s="73" t="s">
        <v>60</v>
      </c>
      <c r="C598" s="48" t="s">
        <v>106</v>
      </c>
      <c r="D598" s="40">
        <f>D601</f>
        <v>499.99</v>
      </c>
      <c r="E598" s="36">
        <f>E601</f>
        <v>199.99</v>
      </c>
      <c r="F598" s="36">
        <f>F601</f>
        <v>7500</v>
      </c>
      <c r="G598" s="36">
        <f t="shared" ref="G598:H598" si="305">G601</f>
        <v>5507.29</v>
      </c>
      <c r="H598" s="36">
        <f t="shared" si="305"/>
        <v>3973.09</v>
      </c>
      <c r="I598" s="36">
        <f>I601</f>
        <v>1276.6600000000001</v>
      </c>
      <c r="J598" s="36">
        <f>J601</f>
        <v>1276.6600000000001</v>
      </c>
      <c r="K598" s="15"/>
      <c r="L598" s="68">
        <f t="shared" si="304"/>
        <v>20233.68</v>
      </c>
    </row>
    <row r="599" spans="1:12" ht="17.25" customHeight="1" x14ac:dyDescent="0.25">
      <c r="A599" s="81"/>
      <c r="B599" s="74"/>
      <c r="C599" s="48" t="s">
        <v>104</v>
      </c>
      <c r="D599" s="36">
        <f>D598</f>
        <v>499.99</v>
      </c>
      <c r="E599" s="36">
        <f t="shared" ref="E599" si="306">E598</f>
        <v>199.99</v>
      </c>
      <c r="F599" s="36">
        <f t="shared" ref="F599" si="307">F598</f>
        <v>7500</v>
      </c>
      <c r="G599" s="36">
        <f t="shared" ref="G599" si="308">G598</f>
        <v>5507.29</v>
      </c>
      <c r="H599" s="36">
        <v>0</v>
      </c>
      <c r="I599" s="36">
        <v>0</v>
      </c>
      <c r="J599" s="36">
        <v>0</v>
      </c>
      <c r="K599" s="15"/>
      <c r="L599" s="68">
        <f t="shared" si="304"/>
        <v>13707.269999999999</v>
      </c>
    </row>
    <row r="600" spans="1:12" ht="17.25" customHeight="1" x14ac:dyDescent="0.25">
      <c r="A600" s="81"/>
      <c r="B600" s="74"/>
      <c r="C600" s="48" t="s">
        <v>105</v>
      </c>
      <c r="D600" s="36">
        <v>0</v>
      </c>
      <c r="E600" s="36">
        <v>0</v>
      </c>
      <c r="F600" s="36">
        <v>0</v>
      </c>
      <c r="G600" s="36">
        <v>0</v>
      </c>
      <c r="H600" s="36">
        <f>H598</f>
        <v>3973.09</v>
      </c>
      <c r="I600" s="36">
        <f t="shared" ref="I600:J600" si="309">I598</f>
        <v>1276.6600000000001</v>
      </c>
      <c r="J600" s="36">
        <f t="shared" si="309"/>
        <v>1276.6600000000001</v>
      </c>
      <c r="K600" s="15"/>
      <c r="L600" s="68">
        <f t="shared" si="304"/>
        <v>6526.41</v>
      </c>
    </row>
    <row r="601" spans="1:12" ht="33" x14ac:dyDescent="0.25">
      <c r="A601" s="81"/>
      <c r="B601" s="74"/>
      <c r="C601" s="39" t="s">
        <v>9</v>
      </c>
      <c r="D601" s="40">
        <f>D604</f>
        <v>499.99</v>
      </c>
      <c r="E601" s="36">
        <f>E604</f>
        <v>199.99</v>
      </c>
      <c r="F601" s="36">
        <f>F604</f>
        <v>7500</v>
      </c>
      <c r="G601" s="36">
        <f t="shared" ref="G601" si="310">G604</f>
        <v>5507.29</v>
      </c>
      <c r="H601" s="36">
        <f>H604</f>
        <v>3973.09</v>
      </c>
      <c r="I601" s="36">
        <f t="shared" ref="I601:J601" si="311">I604</f>
        <v>1276.6600000000001</v>
      </c>
      <c r="J601" s="36">
        <f t="shared" si="311"/>
        <v>1276.6600000000001</v>
      </c>
      <c r="K601" s="15"/>
      <c r="L601" s="68">
        <f t="shared" si="304"/>
        <v>20233.68</v>
      </c>
    </row>
    <row r="602" spans="1:12" ht="17.25" customHeight="1" x14ac:dyDescent="0.25">
      <c r="A602" s="81"/>
      <c r="B602" s="74"/>
      <c r="C602" s="48" t="s">
        <v>104</v>
      </c>
      <c r="D602" s="36">
        <f>D601</f>
        <v>499.99</v>
      </c>
      <c r="E602" s="36">
        <f t="shared" ref="E602" si="312">E601</f>
        <v>199.99</v>
      </c>
      <c r="F602" s="36">
        <f t="shared" ref="F602" si="313">F601</f>
        <v>7500</v>
      </c>
      <c r="G602" s="36">
        <f t="shared" ref="G602" si="314">G601</f>
        <v>5507.29</v>
      </c>
      <c r="H602" s="36">
        <v>0</v>
      </c>
      <c r="I602" s="36">
        <v>0</v>
      </c>
      <c r="J602" s="36">
        <v>0</v>
      </c>
      <c r="K602" s="15"/>
      <c r="L602" s="68">
        <f t="shared" si="304"/>
        <v>13707.269999999999</v>
      </c>
    </row>
    <row r="603" spans="1:12" ht="17.25" customHeight="1" x14ac:dyDescent="0.25">
      <c r="A603" s="81"/>
      <c r="B603" s="74"/>
      <c r="C603" s="48" t="s">
        <v>105</v>
      </c>
      <c r="D603" s="36">
        <v>0</v>
      </c>
      <c r="E603" s="36">
        <v>0</v>
      </c>
      <c r="F603" s="36">
        <v>0</v>
      </c>
      <c r="G603" s="36">
        <v>0</v>
      </c>
      <c r="H603" s="36">
        <f>H601</f>
        <v>3973.09</v>
      </c>
      <c r="I603" s="36">
        <f>I604</f>
        <v>1276.6600000000001</v>
      </c>
      <c r="J603" s="36">
        <f t="shared" ref="J603" si="315">J601</f>
        <v>1276.6600000000001</v>
      </c>
      <c r="K603" s="15"/>
      <c r="L603" s="68">
        <f t="shared" si="304"/>
        <v>6526.41</v>
      </c>
    </row>
    <row r="604" spans="1:12" ht="82.5" x14ac:dyDescent="0.25">
      <c r="A604" s="81"/>
      <c r="B604" s="74"/>
      <c r="C604" s="35" t="s">
        <v>85</v>
      </c>
      <c r="D604" s="40">
        <v>499.99</v>
      </c>
      <c r="E604" s="36">
        <v>199.99</v>
      </c>
      <c r="F604" s="36">
        <f>F605</f>
        <v>7500</v>
      </c>
      <c r="G604" s="36">
        <f>G605</f>
        <v>5507.29</v>
      </c>
      <c r="H604" s="36">
        <f>1131.9+H605</f>
        <v>3973.09</v>
      </c>
      <c r="I604" s="36">
        <v>1276.6600000000001</v>
      </c>
      <c r="J604" s="36">
        <v>1276.6600000000001</v>
      </c>
      <c r="K604" s="15"/>
      <c r="L604" s="68">
        <f t="shared" si="304"/>
        <v>20233.68</v>
      </c>
    </row>
    <row r="605" spans="1:12" ht="17.25" customHeight="1" x14ac:dyDescent="0.25">
      <c r="A605" s="81"/>
      <c r="B605" s="74"/>
      <c r="C605" s="39" t="s">
        <v>71</v>
      </c>
      <c r="D605" s="36">
        <f t="shared" ref="D605:E605" si="316">D640</f>
        <v>0</v>
      </c>
      <c r="E605" s="36">
        <f t="shared" si="316"/>
        <v>0</v>
      </c>
      <c r="F605" s="36">
        <v>7500</v>
      </c>
      <c r="G605" s="36">
        <v>5507.29</v>
      </c>
      <c r="H605" s="36">
        <v>2841.19</v>
      </c>
      <c r="I605" s="36">
        <f>I607</f>
        <v>1276.6600000000001</v>
      </c>
      <c r="J605" s="36">
        <f>J607</f>
        <v>1276.6600000000001</v>
      </c>
      <c r="K605" s="15"/>
      <c r="L605" s="68">
        <f t="shared" si="304"/>
        <v>18401.800000000003</v>
      </c>
    </row>
    <row r="606" spans="1:12" ht="17.25" customHeight="1" x14ac:dyDescent="0.25">
      <c r="A606" s="81"/>
      <c r="B606" s="74"/>
      <c r="C606" s="48" t="s">
        <v>104</v>
      </c>
      <c r="D606" s="36">
        <f>D605</f>
        <v>0</v>
      </c>
      <c r="E606" s="36">
        <f t="shared" ref="E606:G606" si="317">E605</f>
        <v>0</v>
      </c>
      <c r="F606" s="36">
        <f t="shared" si="317"/>
        <v>7500</v>
      </c>
      <c r="G606" s="36">
        <f t="shared" si="317"/>
        <v>5507.29</v>
      </c>
      <c r="H606" s="36">
        <v>0</v>
      </c>
      <c r="I606" s="36">
        <v>0</v>
      </c>
      <c r="J606" s="36">
        <v>0</v>
      </c>
      <c r="K606" s="15"/>
      <c r="L606" s="68">
        <f t="shared" si="304"/>
        <v>13007.29</v>
      </c>
    </row>
    <row r="607" spans="1:12" ht="17.25" customHeight="1" x14ac:dyDescent="0.25">
      <c r="A607" s="81"/>
      <c r="B607" s="74"/>
      <c r="C607" s="48" t="s">
        <v>105</v>
      </c>
      <c r="D607" s="36">
        <v>0</v>
      </c>
      <c r="E607" s="36">
        <v>0</v>
      </c>
      <c r="F607" s="36">
        <v>0</v>
      </c>
      <c r="G607" s="36">
        <v>0</v>
      </c>
      <c r="H607" s="36">
        <f>H605</f>
        <v>2841.19</v>
      </c>
      <c r="I607" s="36">
        <v>1276.6600000000001</v>
      </c>
      <c r="J607" s="36">
        <v>1276.6600000000001</v>
      </c>
      <c r="K607" s="15"/>
      <c r="L607" s="68">
        <f t="shared" si="304"/>
        <v>5394.51</v>
      </c>
    </row>
    <row r="608" spans="1:12" ht="33" x14ac:dyDescent="0.25">
      <c r="A608" s="81"/>
      <c r="B608" s="74"/>
      <c r="C608" s="39" t="s">
        <v>16</v>
      </c>
      <c r="D608" s="36">
        <v>0</v>
      </c>
      <c r="E608" s="36">
        <v>0</v>
      </c>
      <c r="F608" s="36">
        <v>0</v>
      </c>
      <c r="G608" s="36">
        <v>0</v>
      </c>
      <c r="H608" s="36">
        <v>0</v>
      </c>
      <c r="I608" s="36">
        <v>0</v>
      </c>
      <c r="J608" s="36">
        <v>0</v>
      </c>
      <c r="K608" s="15"/>
      <c r="L608" s="68">
        <f t="shared" si="304"/>
        <v>0</v>
      </c>
    </row>
    <row r="609" spans="1:12" ht="17.25" customHeight="1" x14ac:dyDescent="0.25">
      <c r="A609" s="81"/>
      <c r="B609" s="74"/>
      <c r="C609" s="39" t="s">
        <v>12</v>
      </c>
      <c r="D609" s="36">
        <v>0</v>
      </c>
      <c r="E609" s="36">
        <v>0</v>
      </c>
      <c r="F609" s="36">
        <v>0</v>
      </c>
      <c r="G609" s="36">
        <v>0</v>
      </c>
      <c r="H609" s="36">
        <v>0</v>
      </c>
      <c r="I609" s="36">
        <v>0</v>
      </c>
      <c r="J609" s="36">
        <v>0</v>
      </c>
      <c r="K609" s="15"/>
      <c r="L609" s="68">
        <f t="shared" si="304"/>
        <v>0</v>
      </c>
    </row>
    <row r="610" spans="1:12" ht="17.25" customHeight="1" x14ac:dyDescent="0.25">
      <c r="A610" s="81"/>
      <c r="B610" s="75"/>
      <c r="C610" s="39" t="s">
        <v>22</v>
      </c>
      <c r="D610" s="36">
        <v>0</v>
      </c>
      <c r="E610" s="36">
        <v>0</v>
      </c>
      <c r="F610" s="36">
        <v>0</v>
      </c>
      <c r="G610" s="36">
        <v>0</v>
      </c>
      <c r="H610" s="36">
        <v>0</v>
      </c>
      <c r="I610" s="36">
        <v>0</v>
      </c>
      <c r="J610" s="36">
        <v>0</v>
      </c>
      <c r="K610" s="15"/>
      <c r="L610" s="68">
        <f t="shared" si="304"/>
        <v>0</v>
      </c>
    </row>
    <row r="611" spans="1:12" ht="16.5" x14ac:dyDescent="0.25">
      <c r="A611" s="81" t="s">
        <v>155</v>
      </c>
      <c r="B611" s="73" t="s">
        <v>74</v>
      </c>
      <c r="C611" s="48" t="s">
        <v>106</v>
      </c>
      <c r="D611" s="36">
        <f>D614</f>
        <v>0</v>
      </c>
      <c r="E611" s="36">
        <f>E614</f>
        <v>0</v>
      </c>
      <c r="F611" s="36">
        <f>F614</f>
        <v>7365.8</v>
      </c>
      <c r="G611" s="36">
        <f t="shared" ref="G611:H611" si="318">G614</f>
        <v>584.72</v>
      </c>
      <c r="H611" s="36">
        <f t="shared" si="318"/>
        <v>0</v>
      </c>
      <c r="I611" s="36">
        <v>0</v>
      </c>
      <c r="J611" s="36">
        <v>0</v>
      </c>
      <c r="K611" s="15"/>
      <c r="L611" s="68">
        <f t="shared" si="304"/>
        <v>7950.52</v>
      </c>
    </row>
    <row r="612" spans="1:12" ht="17.25" customHeight="1" x14ac:dyDescent="0.25">
      <c r="A612" s="81"/>
      <c r="B612" s="74"/>
      <c r="C612" s="48" t="s">
        <v>104</v>
      </c>
      <c r="D612" s="36">
        <v>0</v>
      </c>
      <c r="E612" s="36">
        <v>0</v>
      </c>
      <c r="F612" s="36">
        <f>F611</f>
        <v>7365.8</v>
      </c>
      <c r="G612" s="36">
        <f>G611</f>
        <v>584.72</v>
      </c>
      <c r="H612" s="36">
        <v>0</v>
      </c>
      <c r="I612" s="36">
        <v>0</v>
      </c>
      <c r="J612" s="36">
        <v>0</v>
      </c>
      <c r="K612" s="15"/>
      <c r="L612" s="68">
        <f t="shared" si="304"/>
        <v>7950.52</v>
      </c>
    </row>
    <row r="613" spans="1:12" ht="17.25" customHeight="1" x14ac:dyDescent="0.25">
      <c r="A613" s="81"/>
      <c r="B613" s="74"/>
      <c r="C613" s="48" t="s">
        <v>105</v>
      </c>
      <c r="D613" s="36">
        <v>0</v>
      </c>
      <c r="E613" s="36">
        <v>0</v>
      </c>
      <c r="F613" s="36">
        <v>0</v>
      </c>
      <c r="G613" s="36">
        <v>0</v>
      </c>
      <c r="H613" s="36">
        <v>0</v>
      </c>
      <c r="I613" s="36">
        <v>0</v>
      </c>
      <c r="J613" s="36">
        <v>0</v>
      </c>
      <c r="K613" s="15"/>
      <c r="L613" s="68">
        <f t="shared" si="304"/>
        <v>0</v>
      </c>
    </row>
    <row r="614" spans="1:12" ht="33" x14ac:dyDescent="0.25">
      <c r="A614" s="81"/>
      <c r="B614" s="74"/>
      <c r="C614" s="39" t="s">
        <v>9</v>
      </c>
      <c r="D614" s="36">
        <v>0</v>
      </c>
      <c r="E614" s="36">
        <v>0</v>
      </c>
      <c r="F614" s="36">
        <f>F616</f>
        <v>7365.8</v>
      </c>
      <c r="G614" s="36">
        <f>G616</f>
        <v>584.72</v>
      </c>
      <c r="H614" s="36">
        <v>0</v>
      </c>
      <c r="I614" s="36">
        <v>0</v>
      </c>
      <c r="J614" s="36">
        <v>0</v>
      </c>
      <c r="K614" s="15"/>
      <c r="L614" s="68">
        <f t="shared" si="304"/>
        <v>7950.52</v>
      </c>
    </row>
    <row r="615" spans="1:12" ht="17.25" customHeight="1" x14ac:dyDescent="0.25">
      <c r="A615" s="81"/>
      <c r="B615" s="74"/>
      <c r="C615" s="48" t="s">
        <v>104</v>
      </c>
      <c r="D615" s="36">
        <v>0</v>
      </c>
      <c r="E615" s="36">
        <v>0</v>
      </c>
      <c r="F615" s="36">
        <f>F614</f>
        <v>7365.8</v>
      </c>
      <c r="G615" s="36">
        <v>0</v>
      </c>
      <c r="H615" s="36">
        <v>0</v>
      </c>
      <c r="I615" s="36">
        <v>0</v>
      </c>
      <c r="J615" s="36">
        <v>0</v>
      </c>
      <c r="K615" s="15"/>
      <c r="L615" s="68">
        <f t="shared" si="304"/>
        <v>7365.8</v>
      </c>
    </row>
    <row r="616" spans="1:12" ht="82.5" x14ac:dyDescent="0.25">
      <c r="A616" s="81"/>
      <c r="B616" s="74"/>
      <c r="C616" s="35" t="s">
        <v>85</v>
      </c>
      <c r="D616" s="36">
        <v>0</v>
      </c>
      <c r="E616" s="36">
        <v>0</v>
      </c>
      <c r="F616" s="36">
        <f>F618</f>
        <v>7365.8</v>
      </c>
      <c r="G616" s="36">
        <f>G618</f>
        <v>584.72</v>
      </c>
      <c r="H616" s="36">
        <v>0</v>
      </c>
      <c r="I616" s="36">
        <v>0</v>
      </c>
      <c r="J616" s="36">
        <v>0</v>
      </c>
      <c r="K616" s="15"/>
      <c r="L616" s="68">
        <f t="shared" si="304"/>
        <v>7950.52</v>
      </c>
    </row>
    <row r="617" spans="1:12" ht="17.25" customHeight="1" x14ac:dyDescent="0.25">
      <c r="A617" s="81"/>
      <c r="B617" s="74"/>
      <c r="C617" s="48" t="s">
        <v>104</v>
      </c>
      <c r="D617" s="36">
        <v>0</v>
      </c>
      <c r="E617" s="36">
        <v>0</v>
      </c>
      <c r="F617" s="36">
        <f>F616</f>
        <v>7365.8</v>
      </c>
      <c r="G617" s="36">
        <f>G616</f>
        <v>584.72</v>
      </c>
      <c r="H617" s="36">
        <v>0</v>
      </c>
      <c r="I617" s="36">
        <v>0</v>
      </c>
      <c r="J617" s="36">
        <v>0</v>
      </c>
      <c r="K617" s="15"/>
      <c r="L617" s="68">
        <f t="shared" si="304"/>
        <v>7950.52</v>
      </c>
    </row>
    <row r="618" spans="1:12" ht="17.25" customHeight="1" x14ac:dyDescent="0.25">
      <c r="A618" s="81"/>
      <c r="B618" s="74"/>
      <c r="C618" s="39" t="s">
        <v>71</v>
      </c>
      <c r="D618" s="36">
        <v>0</v>
      </c>
      <c r="E618" s="36">
        <v>0</v>
      </c>
      <c r="F618" s="36">
        <v>7365.8</v>
      </c>
      <c r="G618" s="36">
        <v>584.72</v>
      </c>
      <c r="H618" s="36">
        <v>0</v>
      </c>
      <c r="I618" s="36">
        <v>0</v>
      </c>
      <c r="J618" s="36">
        <v>0</v>
      </c>
      <c r="K618" s="15"/>
      <c r="L618" s="68">
        <f t="shared" si="304"/>
        <v>7950.52</v>
      </c>
    </row>
    <row r="619" spans="1:12" ht="33" x14ac:dyDescent="0.25">
      <c r="A619" s="81"/>
      <c r="B619" s="74"/>
      <c r="C619" s="39" t="s">
        <v>16</v>
      </c>
      <c r="D619" s="36">
        <v>0</v>
      </c>
      <c r="E619" s="36">
        <v>0</v>
      </c>
      <c r="F619" s="36">
        <v>0</v>
      </c>
      <c r="G619" s="36">
        <v>0</v>
      </c>
      <c r="H619" s="36">
        <v>0</v>
      </c>
      <c r="I619" s="36">
        <v>0</v>
      </c>
      <c r="J619" s="36">
        <v>0</v>
      </c>
      <c r="K619" s="15"/>
      <c r="L619" s="68">
        <f t="shared" si="304"/>
        <v>0</v>
      </c>
    </row>
    <row r="620" spans="1:12" ht="17.25" customHeight="1" x14ac:dyDescent="0.25">
      <c r="A620" s="81"/>
      <c r="B620" s="74"/>
      <c r="C620" s="39" t="s">
        <v>12</v>
      </c>
      <c r="D620" s="36">
        <v>0</v>
      </c>
      <c r="E620" s="36">
        <v>0</v>
      </c>
      <c r="F620" s="36">
        <v>0</v>
      </c>
      <c r="G620" s="36">
        <v>0</v>
      </c>
      <c r="H620" s="36">
        <v>0</v>
      </c>
      <c r="I620" s="36">
        <v>0</v>
      </c>
      <c r="J620" s="36">
        <v>0</v>
      </c>
      <c r="K620" s="15"/>
      <c r="L620" s="68">
        <f t="shared" si="304"/>
        <v>0</v>
      </c>
    </row>
    <row r="621" spans="1:12" ht="17.25" customHeight="1" x14ac:dyDescent="0.25">
      <c r="A621" s="81"/>
      <c r="B621" s="75"/>
      <c r="C621" s="39" t="s">
        <v>22</v>
      </c>
      <c r="D621" s="36">
        <v>0</v>
      </c>
      <c r="E621" s="36">
        <v>0</v>
      </c>
      <c r="F621" s="36">
        <v>0</v>
      </c>
      <c r="G621" s="36">
        <v>0</v>
      </c>
      <c r="H621" s="36">
        <v>0</v>
      </c>
      <c r="I621" s="36">
        <v>0</v>
      </c>
      <c r="J621" s="36">
        <v>0</v>
      </c>
      <c r="K621" s="15"/>
      <c r="L621" s="68">
        <f t="shared" si="304"/>
        <v>0</v>
      </c>
    </row>
    <row r="622" spans="1:12" ht="16.5" x14ac:dyDescent="0.25">
      <c r="A622" s="81" t="s">
        <v>36</v>
      </c>
      <c r="B622" s="73" t="s">
        <v>156</v>
      </c>
      <c r="C622" s="48" t="s">
        <v>106</v>
      </c>
      <c r="D622" s="40">
        <f>D625</f>
        <v>24032.22</v>
      </c>
      <c r="E622" s="36">
        <f t="shared" ref="E622:I622" si="319">E625</f>
        <v>29402.43</v>
      </c>
      <c r="F622" s="36">
        <f t="shared" si="319"/>
        <v>31721.66</v>
      </c>
      <c r="G622" s="36">
        <f t="shared" si="319"/>
        <v>44343.98</v>
      </c>
      <c r="H622" s="36">
        <f t="shared" si="319"/>
        <v>50039.8</v>
      </c>
      <c r="I622" s="36">
        <f t="shared" si="319"/>
        <v>33354.81</v>
      </c>
      <c r="J622" s="36">
        <f t="shared" ref="J622" si="320">J625</f>
        <v>33362.36</v>
      </c>
      <c r="K622" s="15"/>
      <c r="L622" s="68">
        <f t="shared" si="304"/>
        <v>246257.25999999998</v>
      </c>
    </row>
    <row r="623" spans="1:12" ht="17.25" customHeight="1" x14ac:dyDescent="0.25">
      <c r="A623" s="81"/>
      <c r="B623" s="74"/>
      <c r="C623" s="48" t="s">
        <v>104</v>
      </c>
      <c r="D623" s="36">
        <f>D622</f>
        <v>24032.22</v>
      </c>
      <c r="E623" s="36">
        <f t="shared" ref="E623:G623" si="321">E622</f>
        <v>29402.43</v>
      </c>
      <c r="F623" s="36">
        <f t="shared" si="321"/>
        <v>31721.66</v>
      </c>
      <c r="G623" s="36">
        <f t="shared" si="321"/>
        <v>44343.98</v>
      </c>
      <c r="H623" s="36">
        <v>0</v>
      </c>
      <c r="I623" s="36">
        <v>0</v>
      </c>
      <c r="J623" s="36">
        <v>0</v>
      </c>
      <c r="K623" s="15"/>
      <c r="L623" s="68">
        <f t="shared" si="304"/>
        <v>129500.29000000001</v>
      </c>
    </row>
    <row r="624" spans="1:12" ht="17.25" customHeight="1" x14ac:dyDescent="0.25">
      <c r="A624" s="81"/>
      <c r="B624" s="74"/>
      <c r="C624" s="48" t="s">
        <v>105</v>
      </c>
      <c r="D624" s="36">
        <v>0</v>
      </c>
      <c r="E624" s="36">
        <v>0</v>
      </c>
      <c r="F624" s="36">
        <v>0</v>
      </c>
      <c r="G624" s="36">
        <v>0</v>
      </c>
      <c r="H624" s="36">
        <f>H622</f>
        <v>50039.8</v>
      </c>
      <c r="I624" s="36">
        <f t="shared" ref="I624:J624" si="322">I622</f>
        <v>33354.81</v>
      </c>
      <c r="J624" s="36">
        <f t="shared" si="322"/>
        <v>33362.36</v>
      </c>
      <c r="K624" s="15"/>
      <c r="L624" s="68">
        <f t="shared" si="304"/>
        <v>116756.97</v>
      </c>
    </row>
    <row r="625" spans="1:12" ht="33" x14ac:dyDescent="0.25">
      <c r="A625" s="81"/>
      <c r="B625" s="74"/>
      <c r="C625" s="39" t="s">
        <v>9</v>
      </c>
      <c r="D625" s="36">
        <f>D628</f>
        <v>24032.22</v>
      </c>
      <c r="E625" s="36">
        <f>E628</f>
        <v>29402.43</v>
      </c>
      <c r="F625" s="36">
        <f t="shared" ref="F625:J625" si="323">F628</f>
        <v>31721.66</v>
      </c>
      <c r="G625" s="36">
        <f t="shared" si="323"/>
        <v>44343.98</v>
      </c>
      <c r="H625" s="36">
        <f t="shared" si="323"/>
        <v>50039.8</v>
      </c>
      <c r="I625" s="36">
        <f t="shared" si="323"/>
        <v>33354.81</v>
      </c>
      <c r="J625" s="36">
        <f t="shared" si="323"/>
        <v>33362.36</v>
      </c>
      <c r="K625" s="15"/>
      <c r="L625" s="68">
        <f t="shared" si="304"/>
        <v>246257.25999999998</v>
      </c>
    </row>
    <row r="626" spans="1:12" ht="17.25" customHeight="1" x14ac:dyDescent="0.25">
      <c r="A626" s="81"/>
      <c r="B626" s="74"/>
      <c r="C626" s="48" t="s">
        <v>104</v>
      </c>
      <c r="D626" s="36">
        <f>D625</f>
        <v>24032.22</v>
      </c>
      <c r="E626" s="36">
        <f t="shared" ref="E626" si="324">E625</f>
        <v>29402.43</v>
      </c>
      <c r="F626" s="36">
        <f t="shared" ref="F626" si="325">F625</f>
        <v>31721.66</v>
      </c>
      <c r="G626" s="36">
        <f t="shared" ref="G626" si="326">G625</f>
        <v>44343.98</v>
      </c>
      <c r="H626" s="36">
        <v>0</v>
      </c>
      <c r="I626" s="36">
        <v>0</v>
      </c>
      <c r="J626" s="36">
        <v>0</v>
      </c>
      <c r="K626" s="15"/>
      <c r="L626" s="68">
        <f t="shared" si="304"/>
        <v>129500.29000000001</v>
      </c>
    </row>
    <row r="627" spans="1:12" ht="17.25" customHeight="1" x14ac:dyDescent="0.25">
      <c r="A627" s="81"/>
      <c r="B627" s="74"/>
      <c r="C627" s="48" t="s">
        <v>105</v>
      </c>
      <c r="D627" s="36">
        <v>0</v>
      </c>
      <c r="E627" s="36">
        <v>0</v>
      </c>
      <c r="F627" s="36">
        <v>0</v>
      </c>
      <c r="G627" s="36">
        <v>0</v>
      </c>
      <c r="H627" s="36">
        <f>H625</f>
        <v>50039.8</v>
      </c>
      <c r="I627" s="36">
        <f t="shared" ref="I627:J627" si="327">I625</f>
        <v>33354.81</v>
      </c>
      <c r="J627" s="36">
        <f t="shared" si="327"/>
        <v>33362.36</v>
      </c>
      <c r="K627" s="15"/>
      <c r="L627" s="68">
        <f t="shared" si="304"/>
        <v>116756.97</v>
      </c>
    </row>
    <row r="628" spans="1:12" ht="82.5" x14ac:dyDescent="0.25">
      <c r="A628" s="81"/>
      <c r="B628" s="74"/>
      <c r="C628" s="35" t="s">
        <v>85</v>
      </c>
      <c r="D628" s="36">
        <f>D631+D639</f>
        <v>24032.22</v>
      </c>
      <c r="E628" s="36">
        <f>E631+E639</f>
        <v>29402.43</v>
      </c>
      <c r="F628" s="36">
        <f>F639+F645</f>
        <v>31721.66</v>
      </c>
      <c r="G628" s="36">
        <f t="shared" ref="G628" si="328">G639+G645</f>
        <v>44343.98</v>
      </c>
      <c r="H628" s="36">
        <f>H639+H645</f>
        <v>50039.8</v>
      </c>
      <c r="I628" s="36">
        <f t="shared" ref="I628" si="329">I639+I645</f>
        <v>33354.81</v>
      </c>
      <c r="J628" s="36">
        <f t="shared" ref="J628" si="330">J639+J645</f>
        <v>33362.36</v>
      </c>
      <c r="K628" s="15"/>
      <c r="L628" s="68">
        <f t="shared" si="304"/>
        <v>246257.25999999998</v>
      </c>
    </row>
    <row r="629" spans="1:12" ht="17.25" customHeight="1" x14ac:dyDescent="0.25">
      <c r="A629" s="81"/>
      <c r="B629" s="74"/>
      <c r="C629" s="48" t="s">
        <v>104</v>
      </c>
      <c r="D629" s="36">
        <f>D628</f>
        <v>24032.22</v>
      </c>
      <c r="E629" s="36">
        <f t="shared" ref="E629" si="331">E628</f>
        <v>29402.43</v>
      </c>
      <c r="F629" s="36">
        <f t="shared" ref="F629" si="332">F628</f>
        <v>31721.66</v>
      </c>
      <c r="G629" s="36">
        <f t="shared" ref="G629" si="333">G628</f>
        <v>44343.98</v>
      </c>
      <c r="H629" s="36">
        <v>0</v>
      </c>
      <c r="I629" s="36">
        <v>0</v>
      </c>
      <c r="J629" s="36">
        <v>0</v>
      </c>
      <c r="K629" s="15"/>
      <c r="L629" s="68">
        <f t="shared" si="304"/>
        <v>129500.29000000001</v>
      </c>
    </row>
    <row r="630" spans="1:12" ht="17.25" customHeight="1" x14ac:dyDescent="0.25">
      <c r="A630" s="81"/>
      <c r="B630" s="74"/>
      <c r="C630" s="48" t="s">
        <v>105</v>
      </c>
      <c r="D630" s="36">
        <v>0</v>
      </c>
      <c r="E630" s="36">
        <v>0</v>
      </c>
      <c r="F630" s="36">
        <v>0</v>
      </c>
      <c r="G630" s="36">
        <v>0</v>
      </c>
      <c r="H630" s="36">
        <f>H628</f>
        <v>50039.8</v>
      </c>
      <c r="I630" s="36">
        <f t="shared" ref="I630:J630" si="334">I628</f>
        <v>33354.81</v>
      </c>
      <c r="J630" s="36">
        <f t="shared" si="334"/>
        <v>33362.36</v>
      </c>
      <c r="K630" s="15"/>
      <c r="L630" s="68">
        <f t="shared" si="304"/>
        <v>116756.97</v>
      </c>
    </row>
    <row r="631" spans="1:12" ht="33" x14ac:dyDescent="0.25">
      <c r="A631" s="81"/>
      <c r="B631" s="74"/>
      <c r="C631" s="39" t="s">
        <v>70</v>
      </c>
      <c r="D631" s="36">
        <f t="shared" ref="D631:E631" si="335">D654</f>
        <v>23233.57</v>
      </c>
      <c r="E631" s="36">
        <f t="shared" si="335"/>
        <v>27028.26</v>
      </c>
      <c r="F631" s="36">
        <f>F654</f>
        <v>29702.66</v>
      </c>
      <c r="G631" s="36">
        <f t="shared" ref="G631" si="336">G654</f>
        <v>40443.370000000003</v>
      </c>
      <c r="H631" s="36">
        <f>H654</f>
        <v>45450.41</v>
      </c>
      <c r="I631" s="36">
        <f t="shared" ref="I631:J631" si="337">I654</f>
        <v>33354.81</v>
      </c>
      <c r="J631" s="36">
        <f t="shared" si="337"/>
        <v>33362.36</v>
      </c>
      <c r="K631" s="15"/>
      <c r="L631" s="68">
        <f t="shared" si="304"/>
        <v>232575.44</v>
      </c>
    </row>
    <row r="632" spans="1:12" ht="33" x14ac:dyDescent="0.25">
      <c r="A632" s="81"/>
      <c r="B632" s="74"/>
      <c r="C632" s="39" t="s">
        <v>16</v>
      </c>
      <c r="D632" s="36">
        <v>0</v>
      </c>
      <c r="E632" s="36">
        <v>0</v>
      </c>
      <c r="F632" s="36">
        <v>0</v>
      </c>
      <c r="G632" s="36">
        <v>0</v>
      </c>
      <c r="H632" s="36">
        <v>0</v>
      </c>
      <c r="I632" s="36">
        <v>0</v>
      </c>
      <c r="J632" s="36">
        <v>0</v>
      </c>
      <c r="K632" s="15"/>
      <c r="L632" s="68">
        <f t="shared" si="304"/>
        <v>0</v>
      </c>
    </row>
    <row r="633" spans="1:12" ht="17.25" customHeight="1" x14ac:dyDescent="0.25">
      <c r="A633" s="81"/>
      <c r="B633" s="74"/>
      <c r="C633" s="39" t="s">
        <v>12</v>
      </c>
      <c r="D633" s="36">
        <v>0</v>
      </c>
      <c r="E633" s="36">
        <v>0</v>
      </c>
      <c r="F633" s="36">
        <v>0</v>
      </c>
      <c r="G633" s="36">
        <v>0</v>
      </c>
      <c r="H633" s="36">
        <v>0</v>
      </c>
      <c r="I633" s="36">
        <v>0</v>
      </c>
      <c r="J633" s="36">
        <v>0</v>
      </c>
      <c r="K633" s="15"/>
      <c r="L633" s="68">
        <f t="shared" si="304"/>
        <v>0</v>
      </c>
    </row>
    <row r="634" spans="1:12" ht="17.25" customHeight="1" x14ac:dyDescent="0.25">
      <c r="A634" s="84"/>
      <c r="B634" s="75"/>
      <c r="C634" s="39" t="s">
        <v>22</v>
      </c>
      <c r="D634" s="36">
        <v>0</v>
      </c>
      <c r="E634" s="36">
        <v>0</v>
      </c>
      <c r="F634" s="36">
        <v>0</v>
      </c>
      <c r="G634" s="36">
        <v>0</v>
      </c>
      <c r="H634" s="36">
        <v>0</v>
      </c>
      <c r="I634" s="36">
        <v>0</v>
      </c>
      <c r="J634" s="36">
        <v>0</v>
      </c>
      <c r="K634" s="15"/>
      <c r="L634" s="68">
        <f t="shared" si="304"/>
        <v>0</v>
      </c>
    </row>
    <row r="635" spans="1:12" ht="16.5" x14ac:dyDescent="0.25">
      <c r="A635" s="73" t="s">
        <v>37</v>
      </c>
      <c r="B635" s="73" t="s">
        <v>99</v>
      </c>
      <c r="C635" s="48" t="s">
        <v>106</v>
      </c>
      <c r="D635" s="40">
        <f>D638</f>
        <v>798.65</v>
      </c>
      <c r="E635" s="36">
        <f>E638</f>
        <v>2374.17</v>
      </c>
      <c r="F635" s="36">
        <f>F638</f>
        <v>2019</v>
      </c>
      <c r="G635" s="36">
        <f t="shared" ref="G635:H635" si="338">G638</f>
        <v>3900.61</v>
      </c>
      <c r="H635" s="36">
        <f t="shared" si="338"/>
        <v>4589.3900000000003</v>
      </c>
      <c r="I635" s="36">
        <f>I638</f>
        <v>0</v>
      </c>
      <c r="J635" s="36">
        <f>J638</f>
        <v>0</v>
      </c>
      <c r="K635" s="15"/>
      <c r="L635" s="68">
        <f t="shared" si="304"/>
        <v>13681.820000000002</v>
      </c>
    </row>
    <row r="636" spans="1:12" ht="16.5" x14ac:dyDescent="0.25">
      <c r="A636" s="74"/>
      <c r="B636" s="74"/>
      <c r="C636" s="48" t="s">
        <v>104</v>
      </c>
      <c r="D636" s="36">
        <f>D635</f>
        <v>798.65</v>
      </c>
      <c r="E636" s="36">
        <f t="shared" ref="E636:G636" si="339">E635</f>
        <v>2374.17</v>
      </c>
      <c r="F636" s="36">
        <f t="shared" si="339"/>
        <v>2019</v>
      </c>
      <c r="G636" s="36">
        <f t="shared" si="339"/>
        <v>3900.61</v>
      </c>
      <c r="H636" s="36">
        <v>0</v>
      </c>
      <c r="I636" s="36">
        <v>0</v>
      </c>
      <c r="J636" s="36">
        <v>0</v>
      </c>
      <c r="K636" s="15"/>
      <c r="L636" s="68">
        <f t="shared" si="304"/>
        <v>9092.43</v>
      </c>
    </row>
    <row r="637" spans="1:12" ht="16.5" x14ac:dyDescent="0.25">
      <c r="A637" s="74"/>
      <c r="B637" s="74"/>
      <c r="C637" s="48" t="s">
        <v>105</v>
      </c>
      <c r="D637" s="36">
        <v>0</v>
      </c>
      <c r="E637" s="36">
        <v>0</v>
      </c>
      <c r="F637" s="36">
        <v>0</v>
      </c>
      <c r="G637" s="36">
        <v>0</v>
      </c>
      <c r="H637" s="36">
        <f>H635</f>
        <v>4589.3900000000003</v>
      </c>
      <c r="I637" s="36">
        <v>0</v>
      </c>
      <c r="J637" s="36">
        <v>0</v>
      </c>
      <c r="K637" s="15"/>
      <c r="L637" s="68">
        <f t="shared" si="304"/>
        <v>4589.3900000000003</v>
      </c>
    </row>
    <row r="638" spans="1:12" ht="33" x14ac:dyDescent="0.25">
      <c r="A638" s="74"/>
      <c r="B638" s="74"/>
      <c r="C638" s="39" t="s">
        <v>9</v>
      </c>
      <c r="D638" s="40">
        <f>D639</f>
        <v>798.65</v>
      </c>
      <c r="E638" s="36">
        <f>E639</f>
        <v>2374.17</v>
      </c>
      <c r="F638" s="36">
        <f>F639</f>
        <v>2019</v>
      </c>
      <c r="G638" s="36">
        <f t="shared" ref="G638:H638" si="340">G639</f>
        <v>3900.61</v>
      </c>
      <c r="H638" s="36">
        <f t="shared" si="340"/>
        <v>4589.3900000000003</v>
      </c>
      <c r="I638" s="36">
        <f>I639</f>
        <v>0</v>
      </c>
      <c r="J638" s="36">
        <f>J639</f>
        <v>0</v>
      </c>
      <c r="K638" s="15"/>
      <c r="L638" s="68">
        <f t="shared" si="304"/>
        <v>13681.820000000002</v>
      </c>
    </row>
    <row r="639" spans="1:12" ht="82.5" x14ac:dyDescent="0.25">
      <c r="A639" s="74"/>
      <c r="B639" s="74"/>
      <c r="C639" s="35" t="s">
        <v>85</v>
      </c>
      <c r="D639" s="40">
        <v>798.65</v>
      </c>
      <c r="E639" s="36">
        <v>2374.17</v>
      </c>
      <c r="F639" s="36">
        <v>2019</v>
      </c>
      <c r="G639" s="36">
        <v>3900.61</v>
      </c>
      <c r="H639" s="36">
        <v>4589.3900000000003</v>
      </c>
      <c r="I639" s="36">
        <v>0</v>
      </c>
      <c r="J639" s="36">
        <v>0</v>
      </c>
      <c r="K639" s="15"/>
      <c r="L639" s="68">
        <f t="shared" si="304"/>
        <v>13681.820000000002</v>
      </c>
    </row>
    <row r="640" spans="1:12" ht="33" x14ac:dyDescent="0.25">
      <c r="A640" s="74"/>
      <c r="B640" s="74"/>
      <c r="C640" s="39" t="s">
        <v>70</v>
      </c>
      <c r="D640" s="36">
        <v>0</v>
      </c>
      <c r="E640" s="36">
        <v>0</v>
      </c>
      <c r="F640" s="36">
        <v>0</v>
      </c>
      <c r="G640" s="36">
        <v>0</v>
      </c>
      <c r="H640" s="36">
        <v>0</v>
      </c>
      <c r="I640" s="36">
        <v>0</v>
      </c>
      <c r="J640" s="36">
        <v>0</v>
      </c>
      <c r="K640" s="15"/>
      <c r="L640" s="68">
        <f t="shared" si="304"/>
        <v>0</v>
      </c>
    </row>
    <row r="641" spans="1:12" ht="16.5" x14ac:dyDescent="0.25">
      <c r="A641" s="74"/>
      <c r="B641" s="74"/>
      <c r="C641" s="39" t="s">
        <v>17</v>
      </c>
      <c r="D641" s="36">
        <v>0</v>
      </c>
      <c r="E641" s="36">
        <v>0</v>
      </c>
      <c r="F641" s="36">
        <v>0</v>
      </c>
      <c r="G641" s="36">
        <v>0</v>
      </c>
      <c r="H641" s="36">
        <v>0</v>
      </c>
      <c r="I641" s="36">
        <v>0</v>
      </c>
      <c r="J641" s="36">
        <v>0</v>
      </c>
      <c r="K641" s="15"/>
      <c r="L641" s="68">
        <f t="shared" si="304"/>
        <v>0</v>
      </c>
    </row>
    <row r="642" spans="1:12" ht="33" x14ac:dyDescent="0.25">
      <c r="A642" s="74"/>
      <c r="B642" s="74"/>
      <c r="C642" s="39" t="s">
        <v>16</v>
      </c>
      <c r="D642" s="36">
        <v>0</v>
      </c>
      <c r="E642" s="36">
        <v>0</v>
      </c>
      <c r="F642" s="36">
        <v>0</v>
      </c>
      <c r="G642" s="36">
        <v>0</v>
      </c>
      <c r="H642" s="36">
        <v>0</v>
      </c>
      <c r="I642" s="36">
        <v>0</v>
      </c>
      <c r="J642" s="36">
        <v>0</v>
      </c>
      <c r="K642" s="15"/>
      <c r="L642" s="68">
        <f t="shared" si="304"/>
        <v>0</v>
      </c>
    </row>
    <row r="643" spans="1:12" ht="16.5" x14ac:dyDescent="0.25">
      <c r="A643" s="74"/>
      <c r="B643" s="74"/>
      <c r="C643" s="39" t="s">
        <v>12</v>
      </c>
      <c r="D643" s="36">
        <v>0</v>
      </c>
      <c r="E643" s="36">
        <v>0</v>
      </c>
      <c r="F643" s="36">
        <v>0</v>
      </c>
      <c r="G643" s="36">
        <v>0</v>
      </c>
      <c r="H643" s="36">
        <v>0</v>
      </c>
      <c r="I643" s="36">
        <v>0</v>
      </c>
      <c r="J643" s="36">
        <v>0</v>
      </c>
      <c r="K643" s="15"/>
      <c r="L643" s="68">
        <f t="shared" si="304"/>
        <v>0</v>
      </c>
    </row>
    <row r="644" spans="1:12" ht="16.5" x14ac:dyDescent="0.25">
      <c r="A644" s="75"/>
      <c r="B644" s="75"/>
      <c r="C644" s="39" t="s">
        <v>22</v>
      </c>
      <c r="D644" s="36">
        <v>0</v>
      </c>
      <c r="E644" s="36">
        <v>0</v>
      </c>
      <c r="F644" s="36">
        <v>0</v>
      </c>
      <c r="G644" s="36">
        <v>0</v>
      </c>
      <c r="H644" s="36">
        <v>0</v>
      </c>
      <c r="I644" s="36">
        <v>0</v>
      </c>
      <c r="J644" s="36">
        <v>0</v>
      </c>
      <c r="K644" s="15"/>
      <c r="L644" s="68">
        <f t="shared" si="304"/>
        <v>0</v>
      </c>
    </row>
    <row r="645" spans="1:12" ht="16.5" x14ac:dyDescent="0.25">
      <c r="A645" s="73" t="s">
        <v>38</v>
      </c>
      <c r="B645" s="73" t="s">
        <v>56</v>
      </c>
      <c r="C645" s="48" t="s">
        <v>106</v>
      </c>
      <c r="D645" s="40">
        <f>D648</f>
        <v>23233.57</v>
      </c>
      <c r="E645" s="36">
        <f>E648</f>
        <v>27028.26</v>
      </c>
      <c r="F645" s="36">
        <f>F648</f>
        <v>29702.66</v>
      </c>
      <c r="G645" s="36">
        <f>G648</f>
        <v>40443.370000000003</v>
      </c>
      <c r="H645" s="36">
        <f t="shared" ref="H645:I645" si="341">H648</f>
        <v>45450.41</v>
      </c>
      <c r="I645" s="36">
        <f t="shared" si="341"/>
        <v>33354.81</v>
      </c>
      <c r="J645" s="36">
        <f t="shared" ref="J645" si="342">J648</f>
        <v>33362.36</v>
      </c>
      <c r="K645" s="15"/>
      <c r="L645" s="68">
        <f t="shared" si="304"/>
        <v>232575.44</v>
      </c>
    </row>
    <row r="646" spans="1:12" ht="16.5" x14ac:dyDescent="0.25">
      <c r="A646" s="74"/>
      <c r="B646" s="74"/>
      <c r="C646" s="48" t="s">
        <v>104</v>
      </c>
      <c r="D646" s="36">
        <f>D645</f>
        <v>23233.57</v>
      </c>
      <c r="E646" s="36">
        <f t="shared" ref="E646:G646" si="343">E645</f>
        <v>27028.26</v>
      </c>
      <c r="F646" s="36">
        <f t="shared" si="343"/>
        <v>29702.66</v>
      </c>
      <c r="G646" s="36">
        <f t="shared" si="343"/>
        <v>40443.370000000003</v>
      </c>
      <c r="H646" s="36">
        <v>0</v>
      </c>
      <c r="I646" s="36">
        <v>0</v>
      </c>
      <c r="J646" s="36">
        <v>0</v>
      </c>
      <c r="K646" s="15"/>
      <c r="L646" s="68">
        <f t="shared" si="304"/>
        <v>120407.86000000002</v>
      </c>
    </row>
    <row r="647" spans="1:12" ht="16.5" x14ac:dyDescent="0.25">
      <c r="A647" s="74"/>
      <c r="B647" s="74"/>
      <c r="C647" s="48" t="s">
        <v>105</v>
      </c>
      <c r="D647" s="36">
        <v>0</v>
      </c>
      <c r="E647" s="36">
        <v>0</v>
      </c>
      <c r="F647" s="36">
        <v>0</v>
      </c>
      <c r="G647" s="36">
        <v>0</v>
      </c>
      <c r="H647" s="36">
        <f>H645</f>
        <v>45450.41</v>
      </c>
      <c r="I647" s="36">
        <f t="shared" ref="I647:J647" si="344">I645</f>
        <v>33354.81</v>
      </c>
      <c r="J647" s="36">
        <f t="shared" si="344"/>
        <v>33362.36</v>
      </c>
      <c r="K647" s="15"/>
      <c r="L647" s="68">
        <f t="shared" si="304"/>
        <v>112167.58</v>
      </c>
    </row>
    <row r="648" spans="1:12" ht="33" x14ac:dyDescent="0.25">
      <c r="A648" s="74"/>
      <c r="B648" s="74"/>
      <c r="C648" s="39" t="s">
        <v>9</v>
      </c>
      <c r="D648" s="40">
        <f t="shared" ref="D648:J648" si="345">D651</f>
        <v>23233.57</v>
      </c>
      <c r="E648" s="36">
        <f t="shared" si="345"/>
        <v>27028.26</v>
      </c>
      <c r="F648" s="36">
        <f t="shared" si="345"/>
        <v>29702.66</v>
      </c>
      <c r="G648" s="36">
        <f t="shared" si="345"/>
        <v>40443.370000000003</v>
      </c>
      <c r="H648" s="36">
        <f t="shared" si="345"/>
        <v>45450.41</v>
      </c>
      <c r="I648" s="36">
        <f t="shared" si="345"/>
        <v>33354.81</v>
      </c>
      <c r="J648" s="36">
        <f t="shared" si="345"/>
        <v>33362.36</v>
      </c>
      <c r="K648" s="15"/>
      <c r="L648" s="68">
        <f t="shared" si="304"/>
        <v>232575.44</v>
      </c>
    </row>
    <row r="649" spans="1:12" ht="16.5" x14ac:dyDescent="0.25">
      <c r="A649" s="74"/>
      <c r="B649" s="74"/>
      <c r="C649" s="48" t="s">
        <v>104</v>
      </c>
      <c r="D649" s="36">
        <f>D648</f>
        <v>23233.57</v>
      </c>
      <c r="E649" s="36">
        <f t="shared" ref="E649" si="346">E648</f>
        <v>27028.26</v>
      </c>
      <c r="F649" s="36">
        <f t="shared" ref="F649" si="347">F648</f>
        <v>29702.66</v>
      </c>
      <c r="G649" s="36">
        <f t="shared" ref="G649" si="348">G648</f>
        <v>40443.370000000003</v>
      </c>
      <c r="H649" s="36">
        <v>0</v>
      </c>
      <c r="I649" s="36">
        <v>0</v>
      </c>
      <c r="J649" s="36">
        <v>0</v>
      </c>
      <c r="K649" s="15"/>
      <c r="L649" s="68">
        <f t="shared" si="304"/>
        <v>120407.86000000002</v>
      </c>
    </row>
    <row r="650" spans="1:12" ht="16.5" x14ac:dyDescent="0.25">
      <c r="A650" s="74"/>
      <c r="B650" s="74"/>
      <c r="C650" s="48" t="s">
        <v>105</v>
      </c>
      <c r="D650" s="36">
        <v>0</v>
      </c>
      <c r="E650" s="36">
        <v>0</v>
      </c>
      <c r="F650" s="36">
        <v>0</v>
      </c>
      <c r="G650" s="36">
        <v>0</v>
      </c>
      <c r="H650" s="36">
        <f>H648</f>
        <v>45450.41</v>
      </c>
      <c r="I650" s="36">
        <f t="shared" ref="I650:J650" si="349">I648</f>
        <v>33354.81</v>
      </c>
      <c r="J650" s="36">
        <f t="shared" si="349"/>
        <v>33362.36</v>
      </c>
      <c r="K650" s="15"/>
      <c r="L650" s="68">
        <f t="shared" si="304"/>
        <v>112167.58</v>
      </c>
    </row>
    <row r="651" spans="1:12" ht="82.5" x14ac:dyDescent="0.25">
      <c r="A651" s="74"/>
      <c r="B651" s="74"/>
      <c r="C651" s="35" t="s">
        <v>85</v>
      </c>
      <c r="D651" s="40">
        <f>D654</f>
        <v>23233.57</v>
      </c>
      <c r="E651" s="36">
        <f t="shared" ref="E651:F651" si="350">E654</f>
        <v>27028.26</v>
      </c>
      <c r="F651" s="36">
        <f t="shared" si="350"/>
        <v>29702.66</v>
      </c>
      <c r="G651" s="36">
        <f>G654</f>
        <v>40443.370000000003</v>
      </c>
      <c r="H651" s="36">
        <f t="shared" ref="H651:J651" si="351">H654</f>
        <v>45450.41</v>
      </c>
      <c r="I651" s="36">
        <f t="shared" si="351"/>
        <v>33354.81</v>
      </c>
      <c r="J651" s="36">
        <f t="shared" si="351"/>
        <v>33362.36</v>
      </c>
      <c r="K651" s="15"/>
      <c r="L651" s="68">
        <f t="shared" si="304"/>
        <v>232575.44</v>
      </c>
    </row>
    <row r="652" spans="1:12" ht="16.5" x14ac:dyDescent="0.25">
      <c r="A652" s="74"/>
      <c r="B652" s="74"/>
      <c r="C652" s="48" t="s">
        <v>104</v>
      </c>
      <c r="D652" s="36">
        <f>D651</f>
        <v>23233.57</v>
      </c>
      <c r="E652" s="36">
        <f t="shared" ref="E652" si="352">E651</f>
        <v>27028.26</v>
      </c>
      <c r="F652" s="36">
        <f t="shared" ref="F652" si="353">F651</f>
        <v>29702.66</v>
      </c>
      <c r="G652" s="36">
        <f t="shared" ref="G652" si="354">G651</f>
        <v>40443.370000000003</v>
      </c>
      <c r="H652" s="36">
        <v>0</v>
      </c>
      <c r="I652" s="36">
        <v>0</v>
      </c>
      <c r="J652" s="36">
        <v>0</v>
      </c>
      <c r="K652" s="15"/>
      <c r="L652" s="68">
        <f t="shared" si="304"/>
        <v>120407.86000000002</v>
      </c>
    </row>
    <row r="653" spans="1:12" ht="16.5" x14ac:dyDescent="0.25">
      <c r="A653" s="74"/>
      <c r="B653" s="74"/>
      <c r="C653" s="48" t="s">
        <v>105</v>
      </c>
      <c r="D653" s="36">
        <v>0</v>
      </c>
      <c r="E653" s="36">
        <v>0</v>
      </c>
      <c r="F653" s="36">
        <v>0</v>
      </c>
      <c r="G653" s="36">
        <v>0</v>
      </c>
      <c r="H653" s="36">
        <f>H651</f>
        <v>45450.41</v>
      </c>
      <c r="I653" s="36">
        <f t="shared" ref="I653:J653" si="355">I651</f>
        <v>33354.81</v>
      </c>
      <c r="J653" s="36">
        <f t="shared" si="355"/>
        <v>33362.36</v>
      </c>
      <c r="K653" s="15"/>
      <c r="L653" s="68">
        <f t="shared" si="304"/>
        <v>112167.58</v>
      </c>
    </row>
    <row r="654" spans="1:12" ht="33" x14ac:dyDescent="0.25">
      <c r="A654" s="74"/>
      <c r="B654" s="74"/>
      <c r="C654" s="39" t="s">
        <v>70</v>
      </c>
      <c r="D654" s="40">
        <v>23233.57</v>
      </c>
      <c r="E654" s="36">
        <v>27028.26</v>
      </c>
      <c r="F654" s="36">
        <v>29702.66</v>
      </c>
      <c r="G654" s="36">
        <v>40443.370000000003</v>
      </c>
      <c r="H654" s="36">
        <v>45450.41</v>
      </c>
      <c r="I654" s="36">
        <v>33354.81</v>
      </c>
      <c r="J654" s="36">
        <v>33362.36</v>
      </c>
      <c r="K654" s="15"/>
      <c r="L654" s="68">
        <f t="shared" si="304"/>
        <v>232575.44</v>
      </c>
    </row>
    <row r="655" spans="1:12" ht="16.5" x14ac:dyDescent="0.25">
      <c r="A655" s="74"/>
      <c r="B655" s="74"/>
      <c r="C655" s="39" t="s">
        <v>17</v>
      </c>
      <c r="D655" s="56">
        <v>0</v>
      </c>
      <c r="E655" s="36">
        <v>0</v>
      </c>
      <c r="F655" s="36">
        <v>0</v>
      </c>
      <c r="G655" s="36">
        <v>0</v>
      </c>
      <c r="H655" s="36">
        <v>0</v>
      </c>
      <c r="I655" s="36">
        <v>0</v>
      </c>
      <c r="J655" s="36">
        <v>0</v>
      </c>
      <c r="K655" s="15"/>
      <c r="L655" s="68">
        <f t="shared" si="304"/>
        <v>0</v>
      </c>
    </row>
    <row r="656" spans="1:12" ht="33" x14ac:dyDescent="0.25">
      <c r="A656" s="74"/>
      <c r="B656" s="74"/>
      <c r="C656" s="39" t="s">
        <v>16</v>
      </c>
      <c r="D656" s="56">
        <v>0</v>
      </c>
      <c r="E656" s="36">
        <v>0</v>
      </c>
      <c r="F656" s="36">
        <v>0</v>
      </c>
      <c r="G656" s="36">
        <v>0</v>
      </c>
      <c r="H656" s="36">
        <v>0</v>
      </c>
      <c r="I656" s="36">
        <v>0</v>
      </c>
      <c r="J656" s="36">
        <v>0</v>
      </c>
      <c r="K656" s="15"/>
      <c r="L656" s="68">
        <f t="shared" si="304"/>
        <v>0</v>
      </c>
    </row>
    <row r="657" spans="1:15" ht="16.5" x14ac:dyDescent="0.25">
      <c r="A657" s="74"/>
      <c r="B657" s="74"/>
      <c r="C657" s="39" t="s">
        <v>12</v>
      </c>
      <c r="D657" s="56">
        <v>0</v>
      </c>
      <c r="E657" s="36">
        <v>0</v>
      </c>
      <c r="F657" s="36">
        <v>0</v>
      </c>
      <c r="G657" s="36">
        <v>0</v>
      </c>
      <c r="H657" s="36">
        <v>0</v>
      </c>
      <c r="I657" s="36">
        <v>0</v>
      </c>
      <c r="J657" s="36">
        <v>0</v>
      </c>
      <c r="K657" s="15"/>
      <c r="L657" s="68">
        <f t="shared" si="304"/>
        <v>0</v>
      </c>
    </row>
    <row r="658" spans="1:15" ht="16.5" x14ac:dyDescent="0.25">
      <c r="A658" s="75"/>
      <c r="B658" s="75"/>
      <c r="C658" s="39" t="s">
        <v>22</v>
      </c>
      <c r="D658" s="56">
        <v>0</v>
      </c>
      <c r="E658" s="36">
        <v>0</v>
      </c>
      <c r="F658" s="36">
        <v>0</v>
      </c>
      <c r="G658" s="36">
        <v>0</v>
      </c>
      <c r="H658" s="36">
        <v>0</v>
      </c>
      <c r="I658" s="36">
        <v>0</v>
      </c>
      <c r="J658" s="36">
        <v>0</v>
      </c>
      <c r="K658" s="15"/>
      <c r="L658" s="68">
        <f t="shared" si="304"/>
        <v>0</v>
      </c>
    </row>
    <row r="659" spans="1:15" ht="16.5" x14ac:dyDescent="0.25">
      <c r="A659" s="73" t="s">
        <v>39</v>
      </c>
      <c r="B659" s="73" t="s">
        <v>198</v>
      </c>
      <c r="C659" s="48" t="s">
        <v>106</v>
      </c>
      <c r="D659" s="40">
        <f>D660+D676</f>
        <v>80683.89</v>
      </c>
      <c r="E659" s="36">
        <f>E663+E666</f>
        <v>38815.5</v>
      </c>
      <c r="F659" s="36">
        <f>F663+F666+F678</f>
        <v>84527.950000000012</v>
      </c>
      <c r="G659" s="36">
        <f>G663+G666+G678</f>
        <v>31820.089999999997</v>
      </c>
      <c r="H659" s="36">
        <f>H663+H666+H678</f>
        <v>110508.68</v>
      </c>
      <c r="I659" s="36">
        <f>I663+I666+I678</f>
        <v>0</v>
      </c>
      <c r="J659" s="36">
        <f>J663+J666+J678</f>
        <v>0</v>
      </c>
      <c r="K659" s="15"/>
      <c r="L659" s="68">
        <f t="shared" si="304"/>
        <v>346356.11</v>
      </c>
    </row>
    <row r="660" spans="1:15" ht="16.5" x14ac:dyDescent="0.25">
      <c r="A660" s="74"/>
      <c r="B660" s="74"/>
      <c r="C660" s="48" t="s">
        <v>104</v>
      </c>
      <c r="D660" s="40">
        <f>D663+D666</f>
        <v>77691.09</v>
      </c>
      <c r="E660" s="40">
        <f t="shared" ref="E660:G660" si="356">E659</f>
        <v>38815.5</v>
      </c>
      <c r="F660" s="40">
        <f t="shared" si="356"/>
        <v>84527.950000000012</v>
      </c>
      <c r="G660" s="40">
        <f t="shared" si="356"/>
        <v>31820.089999999997</v>
      </c>
      <c r="H660" s="36">
        <v>0</v>
      </c>
      <c r="I660" s="36">
        <v>0</v>
      </c>
      <c r="J660" s="36">
        <v>0</v>
      </c>
      <c r="K660" s="15"/>
      <c r="L660" s="68">
        <f t="shared" si="304"/>
        <v>232854.63</v>
      </c>
    </row>
    <row r="661" spans="1:15" ht="16.5" x14ac:dyDescent="0.25">
      <c r="A661" s="74"/>
      <c r="B661" s="74"/>
      <c r="C661" s="48" t="s">
        <v>105</v>
      </c>
      <c r="D661" s="40">
        <v>0</v>
      </c>
      <c r="E661" s="36">
        <v>0</v>
      </c>
      <c r="F661" s="36">
        <v>0</v>
      </c>
      <c r="G661" s="36">
        <v>0</v>
      </c>
      <c r="H661" s="36">
        <f>H659</f>
        <v>110508.68</v>
      </c>
      <c r="I661" s="36">
        <f t="shared" ref="I661:J661" si="357">I659</f>
        <v>0</v>
      </c>
      <c r="J661" s="36">
        <f t="shared" si="357"/>
        <v>0</v>
      </c>
      <c r="K661" s="15"/>
      <c r="L661" s="68">
        <f t="shared" ref="L661:L724" si="358">E661+F661+G661+H661+I661+J661+D661</f>
        <v>110508.68</v>
      </c>
    </row>
    <row r="662" spans="1:15" ht="17.25" customHeight="1" x14ac:dyDescent="0.25">
      <c r="A662" s="74"/>
      <c r="B662" s="74"/>
      <c r="C662" s="39" t="s">
        <v>5</v>
      </c>
      <c r="D662" s="40">
        <v>0</v>
      </c>
      <c r="E662" s="36">
        <v>0</v>
      </c>
      <c r="F662" s="36">
        <v>0</v>
      </c>
      <c r="G662" s="36">
        <v>0</v>
      </c>
      <c r="H662" s="36">
        <v>0</v>
      </c>
      <c r="I662" s="36">
        <v>0</v>
      </c>
      <c r="J662" s="36">
        <v>0</v>
      </c>
      <c r="K662" s="15"/>
      <c r="L662" s="68">
        <f t="shared" si="358"/>
        <v>0</v>
      </c>
    </row>
    <row r="663" spans="1:15" ht="33" x14ac:dyDescent="0.25">
      <c r="A663" s="74"/>
      <c r="B663" s="74"/>
      <c r="C663" s="39" t="s">
        <v>7</v>
      </c>
      <c r="D663" s="40">
        <v>49193.93</v>
      </c>
      <c r="E663" s="36">
        <f>E665</f>
        <v>20163.580000000002</v>
      </c>
      <c r="F663" s="36">
        <f>F664+F665</f>
        <v>58442.16</v>
      </c>
      <c r="G663" s="36">
        <f>G664+G665</f>
        <v>16339.71</v>
      </c>
      <c r="H663" s="36">
        <f>H664+H665</f>
        <v>43169.53</v>
      </c>
      <c r="I663" s="36">
        <v>0</v>
      </c>
      <c r="J663" s="36">
        <v>0</v>
      </c>
      <c r="K663" s="15"/>
      <c r="L663" s="68">
        <f t="shared" si="358"/>
        <v>187308.91</v>
      </c>
    </row>
    <row r="664" spans="1:15" ht="82.5" x14ac:dyDescent="0.25">
      <c r="A664" s="74"/>
      <c r="B664" s="74"/>
      <c r="C664" s="35" t="s">
        <v>85</v>
      </c>
      <c r="D664" s="40">
        <v>31147.09</v>
      </c>
      <c r="E664" s="36">
        <v>0</v>
      </c>
      <c r="F664" s="36">
        <f>F809</f>
        <v>41588.79</v>
      </c>
      <c r="G664" s="36">
        <f>G809+G876</f>
        <v>0</v>
      </c>
      <c r="H664" s="36">
        <f>H808</f>
        <v>0</v>
      </c>
      <c r="I664" s="36">
        <v>0</v>
      </c>
      <c r="J664" s="36">
        <v>0</v>
      </c>
      <c r="K664" s="15"/>
      <c r="L664" s="68">
        <f t="shared" si="358"/>
        <v>72735.88</v>
      </c>
    </row>
    <row r="665" spans="1:15" ht="49.5" x14ac:dyDescent="0.25">
      <c r="A665" s="74"/>
      <c r="B665" s="74"/>
      <c r="C665" s="39" t="s">
        <v>94</v>
      </c>
      <c r="D665" s="40">
        <v>18046.84</v>
      </c>
      <c r="E665" s="36">
        <f>E761</f>
        <v>20163.580000000002</v>
      </c>
      <c r="F665" s="36">
        <f>F761</f>
        <v>16853.37</v>
      </c>
      <c r="G665" s="36">
        <f>G761</f>
        <v>16339.71</v>
      </c>
      <c r="H665" s="36">
        <f>H761+H890+H877</f>
        <v>43169.53</v>
      </c>
      <c r="I665" s="36">
        <v>0</v>
      </c>
      <c r="J665" s="36">
        <v>0</v>
      </c>
      <c r="K665" s="15"/>
      <c r="L665" s="68">
        <f t="shared" si="358"/>
        <v>114573.03</v>
      </c>
    </row>
    <row r="666" spans="1:15" ht="33" x14ac:dyDescent="0.25">
      <c r="A666" s="74"/>
      <c r="B666" s="74"/>
      <c r="C666" s="39" t="s">
        <v>9</v>
      </c>
      <c r="D666" s="40">
        <v>28497.16</v>
      </c>
      <c r="E666" s="36">
        <f>E669+E672</f>
        <v>18651.919999999998</v>
      </c>
      <c r="F666" s="36">
        <f t="shared" ref="F666" si="359">F669+F672</f>
        <v>23716.99</v>
      </c>
      <c r="G666" s="36">
        <f>G669+G672</f>
        <v>13580.079999999998</v>
      </c>
      <c r="H666" s="36">
        <f t="shared" ref="H666:I666" si="360">H669+H672</f>
        <v>64064.65</v>
      </c>
      <c r="I666" s="36">
        <f t="shared" si="360"/>
        <v>0</v>
      </c>
      <c r="J666" s="36">
        <f t="shared" ref="J666" si="361">J669+J672</f>
        <v>0</v>
      </c>
      <c r="K666" s="15"/>
      <c r="L666" s="68">
        <f t="shared" si="358"/>
        <v>148510.80000000002</v>
      </c>
    </row>
    <row r="667" spans="1:15" ht="17.25" customHeight="1" x14ac:dyDescent="0.25">
      <c r="A667" s="74"/>
      <c r="B667" s="74"/>
      <c r="C667" s="48" t="s">
        <v>104</v>
      </c>
      <c r="D667" s="40">
        <f>D666</f>
        <v>28497.16</v>
      </c>
      <c r="E667" s="40">
        <f t="shared" ref="E667:G667" si="362">E666</f>
        <v>18651.919999999998</v>
      </c>
      <c r="F667" s="40">
        <f t="shared" si="362"/>
        <v>23716.99</v>
      </c>
      <c r="G667" s="40">
        <f t="shared" si="362"/>
        <v>13580.079999999998</v>
      </c>
      <c r="H667" s="36">
        <v>0</v>
      </c>
      <c r="I667" s="36">
        <v>0</v>
      </c>
      <c r="J667" s="36">
        <v>0</v>
      </c>
      <c r="K667" s="15"/>
      <c r="L667" s="68">
        <f t="shared" si="358"/>
        <v>84446.150000000009</v>
      </c>
    </row>
    <row r="668" spans="1:15" ht="17.25" customHeight="1" x14ac:dyDescent="0.25">
      <c r="A668" s="74"/>
      <c r="B668" s="74"/>
      <c r="C668" s="48" t="s">
        <v>105</v>
      </c>
      <c r="D668" s="40">
        <v>0</v>
      </c>
      <c r="E668" s="36">
        <v>0</v>
      </c>
      <c r="F668" s="36">
        <v>0</v>
      </c>
      <c r="G668" s="36">
        <v>0</v>
      </c>
      <c r="H668" s="36">
        <f>H666</f>
        <v>64064.65</v>
      </c>
      <c r="I668" s="36">
        <f t="shared" ref="I668:J668" si="363">I666</f>
        <v>0</v>
      </c>
      <c r="J668" s="36">
        <f t="shared" si="363"/>
        <v>0</v>
      </c>
      <c r="K668" s="15"/>
      <c r="L668" s="68">
        <f t="shared" si="358"/>
        <v>64064.65</v>
      </c>
    </row>
    <row r="669" spans="1:15" ht="82.5" x14ac:dyDescent="0.25">
      <c r="A669" s="74"/>
      <c r="B669" s="74"/>
      <c r="C669" s="35" t="s">
        <v>85</v>
      </c>
      <c r="D669" s="40">
        <v>14528.38</v>
      </c>
      <c r="E669" s="36">
        <f>E686+E745+E785+E728+0</f>
        <v>4053.0200000000004</v>
      </c>
      <c r="F669" s="36">
        <f>F728+F745+F813+F714</f>
        <v>3997.77</v>
      </c>
      <c r="G669" s="36">
        <f>G714+G745+G813+G879+G728</f>
        <v>2737.06</v>
      </c>
      <c r="H669" s="36">
        <f>H686+H728+H745+H813</f>
        <v>12104.54</v>
      </c>
      <c r="I669" s="36">
        <f>I680+I728+I745+I765+I813</f>
        <v>0</v>
      </c>
      <c r="J669" s="36">
        <f>J680+J728+J745+J765+J813</f>
        <v>0</v>
      </c>
      <c r="K669" s="15"/>
      <c r="L669" s="68">
        <f t="shared" si="358"/>
        <v>37420.769999999997</v>
      </c>
      <c r="M669" s="3"/>
      <c r="O669" s="3" t="e">
        <f>H665+H669+H672+#REF!</f>
        <v>#REF!</v>
      </c>
    </row>
    <row r="670" spans="1:15" ht="17.25" customHeight="1" x14ac:dyDescent="0.25">
      <c r="A670" s="74"/>
      <c r="B670" s="74"/>
      <c r="C670" s="48" t="s">
        <v>104</v>
      </c>
      <c r="D670" s="40">
        <f>D669</f>
        <v>14528.38</v>
      </c>
      <c r="E670" s="40">
        <f t="shared" ref="E670:G670" si="364">E669</f>
        <v>4053.0200000000004</v>
      </c>
      <c r="F670" s="40">
        <f t="shared" si="364"/>
        <v>3997.77</v>
      </c>
      <c r="G670" s="40">
        <f t="shared" si="364"/>
        <v>2737.06</v>
      </c>
      <c r="H670" s="36">
        <v>0</v>
      </c>
      <c r="I670" s="36">
        <v>0</v>
      </c>
      <c r="J670" s="36">
        <v>0</v>
      </c>
      <c r="K670" s="15"/>
      <c r="L670" s="68">
        <f t="shared" si="358"/>
        <v>25316.23</v>
      </c>
      <c r="M670" s="3"/>
    </row>
    <row r="671" spans="1:15" ht="17.25" customHeight="1" x14ac:dyDescent="0.25">
      <c r="A671" s="74"/>
      <c r="B671" s="74"/>
      <c r="C671" s="48" t="s">
        <v>105</v>
      </c>
      <c r="D671" s="40">
        <v>0</v>
      </c>
      <c r="E671" s="36">
        <v>0</v>
      </c>
      <c r="F671" s="36">
        <v>0</v>
      </c>
      <c r="G671" s="36">
        <v>0</v>
      </c>
      <c r="H671" s="36">
        <f>H669</f>
        <v>12104.54</v>
      </c>
      <c r="I671" s="36">
        <f t="shared" ref="I671:J671" si="365">I669</f>
        <v>0</v>
      </c>
      <c r="J671" s="36">
        <f t="shared" si="365"/>
        <v>0</v>
      </c>
      <c r="K671" s="15"/>
      <c r="L671" s="68">
        <f t="shared" si="358"/>
        <v>12104.54</v>
      </c>
      <c r="M671" s="3"/>
    </row>
    <row r="672" spans="1:15" ht="49.5" x14ac:dyDescent="0.25">
      <c r="A672" s="74"/>
      <c r="B672" s="74"/>
      <c r="C672" s="39" t="s">
        <v>94</v>
      </c>
      <c r="D672" s="40">
        <v>13968.78</v>
      </c>
      <c r="E672" s="36">
        <f>E731+E766+E689+0</f>
        <v>14598.9</v>
      </c>
      <c r="F672" s="36">
        <f>F689+F731+F762</f>
        <v>19719.22</v>
      </c>
      <c r="G672" s="36">
        <f>G766+0+G748</f>
        <v>10843.019999999999</v>
      </c>
      <c r="H672" s="36">
        <f>H731+H766+H689+0+H748+H880</f>
        <v>51960.11</v>
      </c>
      <c r="I672" s="36">
        <f>I731+I766+I689+0</f>
        <v>0</v>
      </c>
      <c r="J672" s="36">
        <f>J731+J766+J689+0</f>
        <v>0</v>
      </c>
      <c r="K672" s="15"/>
      <c r="L672" s="68">
        <f t="shared" si="358"/>
        <v>111090.03</v>
      </c>
      <c r="M672" s="3"/>
    </row>
    <row r="673" spans="1:13" ht="17.25" customHeight="1" x14ac:dyDescent="0.25">
      <c r="A673" s="74"/>
      <c r="B673" s="74"/>
      <c r="C673" s="48" t="s">
        <v>104</v>
      </c>
      <c r="D673" s="40">
        <f>D672</f>
        <v>13968.78</v>
      </c>
      <c r="E673" s="40">
        <f t="shared" ref="E673:G673" si="366">E672</f>
        <v>14598.9</v>
      </c>
      <c r="F673" s="40">
        <f t="shared" si="366"/>
        <v>19719.22</v>
      </c>
      <c r="G673" s="40">
        <f t="shared" si="366"/>
        <v>10843.019999999999</v>
      </c>
      <c r="H673" s="36">
        <v>0</v>
      </c>
      <c r="I673" s="36">
        <v>0</v>
      </c>
      <c r="J673" s="36">
        <v>0</v>
      </c>
      <c r="K673" s="15"/>
      <c r="L673" s="68">
        <f t="shared" si="358"/>
        <v>59129.919999999998</v>
      </c>
      <c r="M673" s="3"/>
    </row>
    <row r="674" spans="1:13" ht="17.25" customHeight="1" x14ac:dyDescent="0.25">
      <c r="A674" s="74"/>
      <c r="B674" s="74"/>
      <c r="C674" s="48" t="s">
        <v>105</v>
      </c>
      <c r="D674" s="40">
        <v>0</v>
      </c>
      <c r="E674" s="36">
        <v>0</v>
      </c>
      <c r="F674" s="36">
        <v>0</v>
      </c>
      <c r="G674" s="36">
        <v>0</v>
      </c>
      <c r="H674" s="36">
        <f>H672</f>
        <v>51960.11</v>
      </c>
      <c r="I674" s="36">
        <f t="shared" ref="I674:J674" si="367">I672</f>
        <v>0</v>
      </c>
      <c r="J674" s="36">
        <f t="shared" si="367"/>
        <v>0</v>
      </c>
      <c r="K674" s="15"/>
      <c r="L674" s="68">
        <f t="shared" si="358"/>
        <v>51960.11</v>
      </c>
      <c r="M674" s="3"/>
    </row>
    <row r="675" spans="1:13" ht="17.25" customHeight="1" x14ac:dyDescent="0.25">
      <c r="A675" s="74"/>
      <c r="B675" s="74"/>
      <c r="C675" s="39" t="s">
        <v>69</v>
      </c>
      <c r="D675" s="40">
        <v>229.81</v>
      </c>
      <c r="E675" s="36">
        <f>E733+E691+E750+E717</f>
        <v>1466.02</v>
      </c>
      <c r="F675" s="36">
        <f>F750+F733</f>
        <v>0</v>
      </c>
      <c r="G675" s="36">
        <f>G750+G733</f>
        <v>0</v>
      </c>
      <c r="H675" s="36">
        <f>H750+H733</f>
        <v>0</v>
      </c>
      <c r="I675" s="36">
        <f>I733++I691+I750</f>
        <v>0</v>
      </c>
      <c r="J675" s="36">
        <f>J733++J691+J750</f>
        <v>0</v>
      </c>
      <c r="K675" s="15"/>
      <c r="L675" s="68">
        <f t="shared" si="358"/>
        <v>1695.83</v>
      </c>
    </row>
    <row r="676" spans="1:13" ht="17.25" customHeight="1" x14ac:dyDescent="0.25">
      <c r="A676" s="74"/>
      <c r="B676" s="74"/>
      <c r="C676" s="39" t="s">
        <v>17</v>
      </c>
      <c r="D676" s="36">
        <f>D678</f>
        <v>2992.8</v>
      </c>
      <c r="E676" s="36">
        <f>E678</f>
        <v>4213.2299999999996</v>
      </c>
      <c r="F676" s="36">
        <f>F769</f>
        <v>2368.8000000000002</v>
      </c>
      <c r="G676" s="36">
        <f>G678</f>
        <v>1900.3</v>
      </c>
      <c r="H676" s="36">
        <f>H677+H678</f>
        <v>3274.5</v>
      </c>
      <c r="I676" s="36">
        <v>0</v>
      </c>
      <c r="J676" s="36">
        <v>0</v>
      </c>
      <c r="K676" s="15"/>
      <c r="L676" s="68">
        <f t="shared" si="358"/>
        <v>14749.630000000001</v>
      </c>
    </row>
    <row r="677" spans="1:13" ht="82.5" x14ac:dyDescent="0.25">
      <c r="A677" s="74"/>
      <c r="B677" s="74"/>
      <c r="C677" s="35" t="s">
        <v>85</v>
      </c>
      <c r="D677" s="40">
        <v>0</v>
      </c>
      <c r="E677" s="36">
        <v>0</v>
      </c>
      <c r="F677" s="36">
        <v>0</v>
      </c>
      <c r="G677" s="36">
        <v>0</v>
      </c>
      <c r="H677" s="36">
        <v>0</v>
      </c>
      <c r="I677" s="36">
        <v>0</v>
      </c>
      <c r="J677" s="36">
        <v>0</v>
      </c>
      <c r="K677" s="15"/>
      <c r="L677" s="68">
        <f t="shared" si="358"/>
        <v>0</v>
      </c>
    </row>
    <row r="678" spans="1:13" ht="49.5" x14ac:dyDescent="0.25">
      <c r="A678" s="74"/>
      <c r="B678" s="74"/>
      <c r="C678" s="39" t="s">
        <v>94</v>
      </c>
      <c r="D678" s="40">
        <v>2992.8</v>
      </c>
      <c r="E678" s="36">
        <f>E773</f>
        <v>4213.2299999999996</v>
      </c>
      <c r="F678" s="36">
        <v>2368.8000000000002</v>
      </c>
      <c r="G678" s="36">
        <f>G773</f>
        <v>1900.3</v>
      </c>
      <c r="H678" s="36">
        <f>H773</f>
        <v>3274.5</v>
      </c>
      <c r="I678" s="36">
        <v>0</v>
      </c>
      <c r="J678" s="36">
        <v>0</v>
      </c>
      <c r="K678" s="15"/>
      <c r="L678" s="68">
        <f t="shared" si="358"/>
        <v>14749.630000000001</v>
      </c>
    </row>
    <row r="679" spans="1:13" ht="17.25" customHeight="1" x14ac:dyDescent="0.25">
      <c r="A679" s="75"/>
      <c r="B679" s="75"/>
      <c r="C679" s="39" t="s">
        <v>22</v>
      </c>
      <c r="D679" s="36">
        <v>0</v>
      </c>
      <c r="E679" s="36">
        <v>0</v>
      </c>
      <c r="F679" s="36">
        <v>0</v>
      </c>
      <c r="G679" s="36">
        <v>0</v>
      </c>
      <c r="H679" s="36">
        <v>0</v>
      </c>
      <c r="I679" s="36">
        <v>0</v>
      </c>
      <c r="J679" s="36">
        <v>0</v>
      </c>
      <c r="K679" s="15"/>
      <c r="L679" s="68">
        <f t="shared" si="358"/>
        <v>0</v>
      </c>
    </row>
    <row r="680" spans="1:13" ht="16.5" x14ac:dyDescent="0.25">
      <c r="A680" s="91" t="s">
        <v>157</v>
      </c>
      <c r="B680" s="73" t="s">
        <v>197</v>
      </c>
      <c r="C680" s="50" t="s">
        <v>106</v>
      </c>
      <c r="D680" s="36">
        <v>11883.8</v>
      </c>
      <c r="E680" s="36">
        <f t="shared" ref="E680" si="368">E683</f>
        <v>3721.08</v>
      </c>
      <c r="F680" s="36">
        <f>F708</f>
        <v>699.86</v>
      </c>
      <c r="G680" s="36">
        <f t="shared" ref="G680:I680" si="369">G683</f>
        <v>1204.3</v>
      </c>
      <c r="H680" s="36">
        <f t="shared" si="369"/>
        <v>29946.02</v>
      </c>
      <c r="I680" s="36">
        <f t="shared" si="369"/>
        <v>0</v>
      </c>
      <c r="J680" s="36">
        <f t="shared" ref="J680" si="370">J683</f>
        <v>0</v>
      </c>
      <c r="K680" s="15"/>
      <c r="L680" s="68">
        <f t="shared" si="358"/>
        <v>47455.06</v>
      </c>
    </row>
    <row r="681" spans="1:13" ht="16.5" x14ac:dyDescent="0.25">
      <c r="A681" s="91"/>
      <c r="B681" s="74"/>
      <c r="C681" s="50" t="s">
        <v>104</v>
      </c>
      <c r="D681" s="36">
        <f>D680</f>
        <v>11883.8</v>
      </c>
      <c r="E681" s="36">
        <f t="shared" ref="E681:G681" si="371">E680</f>
        <v>3721.08</v>
      </c>
      <c r="F681" s="36">
        <f t="shared" si="371"/>
        <v>699.86</v>
      </c>
      <c r="G681" s="36">
        <f t="shared" si="371"/>
        <v>1204.3</v>
      </c>
      <c r="H681" s="36">
        <v>0</v>
      </c>
      <c r="I681" s="36">
        <v>0</v>
      </c>
      <c r="J681" s="36">
        <v>0</v>
      </c>
      <c r="K681" s="15"/>
      <c r="L681" s="68">
        <f t="shared" si="358"/>
        <v>17509.04</v>
      </c>
    </row>
    <row r="682" spans="1:13" ht="16.5" x14ac:dyDescent="0.25">
      <c r="A682" s="91"/>
      <c r="B682" s="74"/>
      <c r="C682" s="50" t="s">
        <v>105</v>
      </c>
      <c r="D682" s="36">
        <v>0</v>
      </c>
      <c r="E682" s="36">
        <v>0</v>
      </c>
      <c r="F682" s="36">
        <v>0</v>
      </c>
      <c r="G682" s="36">
        <v>0</v>
      </c>
      <c r="H682" s="36">
        <f>H680</f>
        <v>29946.02</v>
      </c>
      <c r="I682" s="36">
        <v>0</v>
      </c>
      <c r="J682" s="36">
        <v>0</v>
      </c>
      <c r="K682" s="15"/>
      <c r="L682" s="68">
        <f t="shared" si="358"/>
        <v>29946.02</v>
      </c>
    </row>
    <row r="683" spans="1:13" ht="33" x14ac:dyDescent="0.25">
      <c r="A683" s="91"/>
      <c r="B683" s="74"/>
      <c r="C683" s="39" t="s">
        <v>9</v>
      </c>
      <c r="D683" s="36">
        <v>11883.8</v>
      </c>
      <c r="E683" s="36">
        <f>E686+E689</f>
        <v>3721.08</v>
      </c>
      <c r="F683" s="36">
        <f>F686</f>
        <v>699.86</v>
      </c>
      <c r="G683" s="36">
        <f>G686</f>
        <v>1204.3</v>
      </c>
      <c r="H683" s="36">
        <f>H686+H689</f>
        <v>29946.02</v>
      </c>
      <c r="I683" s="36">
        <f t="shared" ref="I683:J683" si="372">I686</f>
        <v>0</v>
      </c>
      <c r="J683" s="36">
        <f t="shared" si="372"/>
        <v>0</v>
      </c>
      <c r="K683" s="15"/>
      <c r="L683" s="68">
        <f t="shared" si="358"/>
        <v>47455.06</v>
      </c>
    </row>
    <row r="684" spans="1:13" ht="16.5" x14ac:dyDescent="0.25">
      <c r="A684" s="91"/>
      <c r="B684" s="74"/>
      <c r="C684" s="50" t="s">
        <v>104</v>
      </c>
      <c r="D684" s="36">
        <f>D683</f>
        <v>11883.8</v>
      </c>
      <c r="E684" s="36">
        <f t="shared" ref="E684" si="373">E683</f>
        <v>3721.08</v>
      </c>
      <c r="F684" s="36">
        <f t="shared" ref="F684" si="374">F683</f>
        <v>699.86</v>
      </c>
      <c r="G684" s="36">
        <f t="shared" ref="G684" si="375">G683</f>
        <v>1204.3</v>
      </c>
      <c r="H684" s="36">
        <v>0</v>
      </c>
      <c r="I684" s="36">
        <v>0</v>
      </c>
      <c r="J684" s="36">
        <v>0</v>
      </c>
      <c r="K684" s="15"/>
      <c r="L684" s="68">
        <f t="shared" si="358"/>
        <v>17509.04</v>
      </c>
    </row>
    <row r="685" spans="1:13" ht="16.5" x14ac:dyDescent="0.25">
      <c r="A685" s="91"/>
      <c r="B685" s="74"/>
      <c r="C685" s="50" t="s">
        <v>105</v>
      </c>
      <c r="D685" s="36">
        <v>0</v>
      </c>
      <c r="E685" s="36">
        <v>0</v>
      </c>
      <c r="F685" s="36">
        <v>0</v>
      </c>
      <c r="G685" s="36">
        <v>0</v>
      </c>
      <c r="H685" s="36">
        <f>H683</f>
        <v>29946.02</v>
      </c>
      <c r="I685" s="36">
        <v>0</v>
      </c>
      <c r="J685" s="36">
        <v>0</v>
      </c>
      <c r="K685" s="15"/>
      <c r="L685" s="68">
        <f t="shared" si="358"/>
        <v>29946.02</v>
      </c>
    </row>
    <row r="686" spans="1:13" ht="86.25" customHeight="1" x14ac:dyDescent="0.25">
      <c r="A686" s="91"/>
      <c r="B686" s="74"/>
      <c r="C686" s="39" t="s">
        <v>85</v>
      </c>
      <c r="D686" s="36">
        <v>11744.3</v>
      </c>
      <c r="E686" s="36">
        <f>E714</f>
        <v>3016.53</v>
      </c>
      <c r="F686" s="36">
        <v>699.86</v>
      </c>
      <c r="G686" s="36">
        <f>G714</f>
        <v>1204.3</v>
      </c>
      <c r="H686" s="36">
        <f t="shared" ref="H686" si="376">H714</f>
        <v>10922.39</v>
      </c>
      <c r="I686" s="36">
        <v>0</v>
      </c>
      <c r="J686" s="36">
        <v>0</v>
      </c>
      <c r="K686" s="15"/>
      <c r="L686" s="68">
        <f t="shared" si="358"/>
        <v>27587.379999999997</v>
      </c>
    </row>
    <row r="687" spans="1:13" ht="1.5" hidden="1" customHeight="1" x14ac:dyDescent="0.25">
      <c r="A687" s="91"/>
      <c r="B687" s="74"/>
      <c r="C687" s="50" t="s">
        <v>104</v>
      </c>
      <c r="D687" s="36">
        <f>D686</f>
        <v>11744.3</v>
      </c>
      <c r="E687" s="36">
        <f t="shared" ref="E687:G687" si="377">E686</f>
        <v>3016.53</v>
      </c>
      <c r="F687" s="36">
        <f t="shared" si="377"/>
        <v>699.86</v>
      </c>
      <c r="G687" s="36">
        <f t="shared" si="377"/>
        <v>1204.3</v>
      </c>
      <c r="H687" s="36">
        <v>0</v>
      </c>
      <c r="I687" s="36">
        <v>0</v>
      </c>
      <c r="J687" s="36">
        <v>0</v>
      </c>
      <c r="K687" s="15"/>
      <c r="L687" s="68">
        <f t="shared" si="358"/>
        <v>16664.989999999998</v>
      </c>
    </row>
    <row r="688" spans="1:13" ht="1.5" hidden="1" customHeight="1" x14ac:dyDescent="0.25">
      <c r="A688" s="91"/>
      <c r="B688" s="74"/>
      <c r="C688" s="50" t="s">
        <v>105</v>
      </c>
      <c r="D688" s="36">
        <v>0</v>
      </c>
      <c r="E688" s="36">
        <v>0</v>
      </c>
      <c r="F688" s="36">
        <v>0</v>
      </c>
      <c r="G688" s="36">
        <v>0</v>
      </c>
      <c r="H688" s="36">
        <f>H686</f>
        <v>10922.39</v>
      </c>
      <c r="I688" s="36">
        <f t="shared" ref="I688:J688" si="378">I686</f>
        <v>0</v>
      </c>
      <c r="J688" s="36">
        <f t="shared" si="378"/>
        <v>0</v>
      </c>
      <c r="K688" s="15"/>
      <c r="L688" s="68">
        <f t="shared" si="358"/>
        <v>10922.39</v>
      </c>
    </row>
    <row r="689" spans="1:12" ht="50.25" customHeight="1" x14ac:dyDescent="0.25">
      <c r="A689" s="91"/>
      <c r="B689" s="74"/>
      <c r="C689" s="39" t="s">
        <v>94</v>
      </c>
      <c r="D689" s="36">
        <v>139.5</v>
      </c>
      <c r="E689" s="36">
        <f>E717</f>
        <v>704.55</v>
      </c>
      <c r="F689" s="36">
        <f>F717</f>
        <v>0</v>
      </c>
      <c r="G689" s="36">
        <v>0</v>
      </c>
      <c r="H689" s="36">
        <v>19023.63</v>
      </c>
      <c r="I689" s="36">
        <f>I691</f>
        <v>0</v>
      </c>
      <c r="J689" s="36">
        <f>J691</f>
        <v>0</v>
      </c>
      <c r="K689" s="15"/>
      <c r="L689" s="68">
        <f t="shared" si="358"/>
        <v>19867.68</v>
      </c>
    </row>
    <row r="690" spans="1:12" ht="16.5" hidden="1" customHeight="1" x14ac:dyDescent="0.25">
      <c r="A690" s="91"/>
      <c r="B690" s="74"/>
      <c r="C690" s="50" t="s">
        <v>104</v>
      </c>
      <c r="D690" s="36">
        <f>D689</f>
        <v>139.5</v>
      </c>
      <c r="E690" s="36">
        <f t="shared" ref="E690:J690" si="379">E689</f>
        <v>704.55</v>
      </c>
      <c r="F690" s="36">
        <f t="shared" si="379"/>
        <v>0</v>
      </c>
      <c r="G690" s="36">
        <f t="shared" si="379"/>
        <v>0</v>
      </c>
      <c r="H690" s="36">
        <f t="shared" si="379"/>
        <v>19023.63</v>
      </c>
      <c r="I690" s="36">
        <f t="shared" si="379"/>
        <v>0</v>
      </c>
      <c r="J690" s="36">
        <f t="shared" si="379"/>
        <v>0</v>
      </c>
      <c r="K690" s="15"/>
      <c r="L690" s="68">
        <f t="shared" si="358"/>
        <v>19867.68</v>
      </c>
    </row>
    <row r="691" spans="1:12" ht="16.5" x14ac:dyDescent="0.25">
      <c r="A691" s="91"/>
      <c r="B691" s="74"/>
      <c r="C691" s="39" t="s">
        <v>58</v>
      </c>
      <c r="D691" s="44">
        <v>139.5</v>
      </c>
      <c r="E691" s="36">
        <v>704.55</v>
      </c>
      <c r="F691" s="36">
        <v>0</v>
      </c>
      <c r="G691" s="36">
        <v>0</v>
      </c>
      <c r="H691" s="36">
        <v>0</v>
      </c>
      <c r="I691" s="36">
        <v>0</v>
      </c>
      <c r="J691" s="36">
        <v>0</v>
      </c>
      <c r="K691" s="15"/>
      <c r="L691" s="68">
        <f t="shared" si="358"/>
        <v>844.05</v>
      </c>
    </row>
    <row r="692" spans="1:12" ht="16.5" x14ac:dyDescent="0.25">
      <c r="A692" s="91"/>
      <c r="B692" s="74"/>
      <c r="C692" s="39" t="s">
        <v>15</v>
      </c>
      <c r="D692" s="36">
        <v>0</v>
      </c>
      <c r="E692" s="36">
        <v>0</v>
      </c>
      <c r="F692" s="36">
        <v>0</v>
      </c>
      <c r="G692" s="36">
        <v>0</v>
      </c>
      <c r="H692" s="36">
        <v>0</v>
      </c>
      <c r="I692" s="36">
        <v>0</v>
      </c>
      <c r="J692" s="36">
        <v>0</v>
      </c>
      <c r="K692" s="15"/>
      <c r="L692" s="68">
        <f t="shared" si="358"/>
        <v>0</v>
      </c>
    </row>
    <row r="693" spans="1:12" ht="33" x14ac:dyDescent="0.25">
      <c r="A693" s="91"/>
      <c r="B693" s="74"/>
      <c r="C693" s="39" t="s">
        <v>16</v>
      </c>
      <c r="D693" s="36">
        <v>0</v>
      </c>
      <c r="E693" s="36">
        <v>0</v>
      </c>
      <c r="F693" s="36">
        <v>0</v>
      </c>
      <c r="G693" s="36">
        <v>0</v>
      </c>
      <c r="H693" s="36">
        <v>0</v>
      </c>
      <c r="I693" s="36">
        <v>0</v>
      </c>
      <c r="J693" s="36">
        <v>0</v>
      </c>
      <c r="K693" s="15"/>
      <c r="L693" s="68">
        <f t="shared" si="358"/>
        <v>0</v>
      </c>
    </row>
    <row r="694" spans="1:12" ht="16.5" x14ac:dyDescent="0.25">
      <c r="A694" s="91"/>
      <c r="B694" s="74"/>
      <c r="C694" s="39" t="s">
        <v>12</v>
      </c>
      <c r="D694" s="36">
        <v>0</v>
      </c>
      <c r="E694" s="36">
        <v>0</v>
      </c>
      <c r="F694" s="36">
        <v>0</v>
      </c>
      <c r="G694" s="36">
        <v>0</v>
      </c>
      <c r="H694" s="36">
        <v>0</v>
      </c>
      <c r="I694" s="36">
        <v>0</v>
      </c>
      <c r="J694" s="36">
        <v>0</v>
      </c>
      <c r="K694" s="15"/>
      <c r="L694" s="68">
        <f t="shared" si="358"/>
        <v>0</v>
      </c>
    </row>
    <row r="695" spans="1:12" ht="16.5" x14ac:dyDescent="0.25">
      <c r="A695" s="91"/>
      <c r="B695" s="74"/>
      <c r="C695" s="39" t="s">
        <v>22</v>
      </c>
      <c r="D695" s="36">
        <v>0</v>
      </c>
      <c r="E695" s="36">
        <v>0</v>
      </c>
      <c r="F695" s="36">
        <v>0</v>
      </c>
      <c r="G695" s="36">
        <v>0</v>
      </c>
      <c r="H695" s="36">
        <v>0</v>
      </c>
      <c r="I695" s="36">
        <v>0</v>
      </c>
      <c r="J695" s="36">
        <v>0</v>
      </c>
      <c r="K695" s="15"/>
      <c r="L695" s="68">
        <f t="shared" si="358"/>
        <v>0</v>
      </c>
    </row>
    <row r="696" spans="1:12" ht="33" x14ac:dyDescent="0.25">
      <c r="A696" s="92"/>
      <c r="B696" s="75"/>
      <c r="C696" s="39" t="s">
        <v>14</v>
      </c>
      <c r="D696" s="36">
        <v>0</v>
      </c>
      <c r="E696" s="36">
        <v>0</v>
      </c>
      <c r="F696" s="36">
        <v>0</v>
      </c>
      <c r="G696" s="36">
        <v>0</v>
      </c>
      <c r="H696" s="36">
        <v>0</v>
      </c>
      <c r="I696" s="36">
        <v>0</v>
      </c>
      <c r="J696" s="36">
        <v>0</v>
      </c>
      <c r="K696" s="15"/>
      <c r="L696" s="68">
        <f t="shared" si="358"/>
        <v>0</v>
      </c>
    </row>
    <row r="697" spans="1:12" ht="16.5" x14ac:dyDescent="0.25">
      <c r="A697" s="76" t="s">
        <v>57</v>
      </c>
      <c r="B697" s="73" t="s">
        <v>41</v>
      </c>
      <c r="C697" s="48" t="s">
        <v>106</v>
      </c>
      <c r="D697" s="40">
        <f>D700</f>
        <v>11299.33</v>
      </c>
      <c r="E697" s="36">
        <v>0</v>
      </c>
      <c r="F697" s="36">
        <v>0</v>
      </c>
      <c r="G697" s="36">
        <v>0</v>
      </c>
      <c r="H697" s="36">
        <v>0</v>
      </c>
      <c r="I697" s="36">
        <v>0</v>
      </c>
      <c r="J697" s="36">
        <v>0</v>
      </c>
      <c r="K697" s="15"/>
      <c r="L697" s="68">
        <f t="shared" si="358"/>
        <v>11299.33</v>
      </c>
    </row>
    <row r="698" spans="1:12" ht="16.5" x14ac:dyDescent="0.25">
      <c r="A698" s="77"/>
      <c r="B698" s="74"/>
      <c r="C698" s="48" t="s">
        <v>104</v>
      </c>
      <c r="D698" s="36">
        <f>D697</f>
        <v>11299.33</v>
      </c>
      <c r="E698" s="36">
        <v>0</v>
      </c>
      <c r="F698" s="36">
        <v>0</v>
      </c>
      <c r="G698" s="36">
        <v>0</v>
      </c>
      <c r="H698" s="36">
        <v>0</v>
      </c>
      <c r="I698" s="36">
        <v>0</v>
      </c>
      <c r="J698" s="36">
        <v>0</v>
      </c>
      <c r="K698" s="15"/>
      <c r="L698" s="68">
        <f t="shared" si="358"/>
        <v>11299.33</v>
      </c>
    </row>
    <row r="699" spans="1:12" ht="16.5" x14ac:dyDescent="0.25">
      <c r="A699" s="77"/>
      <c r="B699" s="74"/>
      <c r="C699" s="48" t="s">
        <v>105</v>
      </c>
      <c r="D699" s="36">
        <v>0</v>
      </c>
      <c r="E699" s="36">
        <v>0</v>
      </c>
      <c r="F699" s="36">
        <v>0</v>
      </c>
      <c r="G699" s="36">
        <v>0</v>
      </c>
      <c r="H699" s="36">
        <v>0</v>
      </c>
      <c r="I699" s="36">
        <v>0</v>
      </c>
      <c r="J699" s="36">
        <v>0</v>
      </c>
      <c r="K699" s="15"/>
      <c r="L699" s="68">
        <f t="shared" si="358"/>
        <v>0</v>
      </c>
    </row>
    <row r="700" spans="1:12" ht="33" x14ac:dyDescent="0.25">
      <c r="A700" s="77"/>
      <c r="B700" s="74"/>
      <c r="C700" s="39" t="s">
        <v>9</v>
      </c>
      <c r="D700" s="40">
        <f>D702</f>
        <v>11299.33</v>
      </c>
      <c r="E700" s="36">
        <v>0</v>
      </c>
      <c r="F700" s="36">
        <v>0</v>
      </c>
      <c r="G700" s="36">
        <v>0</v>
      </c>
      <c r="H700" s="36">
        <v>0</v>
      </c>
      <c r="I700" s="36">
        <v>0</v>
      </c>
      <c r="J700" s="36">
        <v>0</v>
      </c>
      <c r="K700" s="15"/>
      <c r="L700" s="68">
        <f t="shared" si="358"/>
        <v>11299.33</v>
      </c>
    </row>
    <row r="701" spans="1:12" ht="16.5" x14ac:dyDescent="0.25">
      <c r="A701" s="77"/>
      <c r="B701" s="74"/>
      <c r="C701" s="48" t="s">
        <v>104</v>
      </c>
      <c r="D701" s="36">
        <f>D700</f>
        <v>11299.33</v>
      </c>
      <c r="E701" s="36">
        <v>0</v>
      </c>
      <c r="F701" s="36">
        <v>0</v>
      </c>
      <c r="G701" s="36">
        <v>0</v>
      </c>
      <c r="H701" s="36">
        <v>0</v>
      </c>
      <c r="I701" s="36">
        <v>0</v>
      </c>
      <c r="J701" s="36">
        <v>0</v>
      </c>
      <c r="K701" s="15"/>
      <c r="L701" s="68">
        <f t="shared" si="358"/>
        <v>11299.33</v>
      </c>
    </row>
    <row r="702" spans="1:12" ht="82.5" x14ac:dyDescent="0.25">
      <c r="A702" s="77"/>
      <c r="B702" s="74"/>
      <c r="C702" s="35" t="s">
        <v>85</v>
      </c>
      <c r="D702" s="40">
        <v>11299.33</v>
      </c>
      <c r="E702" s="36">
        <v>0</v>
      </c>
      <c r="F702" s="36">
        <v>0</v>
      </c>
      <c r="G702" s="36">
        <v>0</v>
      </c>
      <c r="H702" s="36">
        <v>0</v>
      </c>
      <c r="I702" s="36">
        <v>0</v>
      </c>
      <c r="J702" s="36">
        <v>0</v>
      </c>
      <c r="K702" s="15"/>
      <c r="L702" s="68">
        <f t="shared" si="358"/>
        <v>11299.33</v>
      </c>
    </row>
    <row r="703" spans="1:12" ht="16.5" x14ac:dyDescent="0.25">
      <c r="A703" s="77"/>
      <c r="B703" s="74"/>
      <c r="C703" s="48" t="s">
        <v>104</v>
      </c>
      <c r="D703" s="36">
        <f>D702</f>
        <v>11299.33</v>
      </c>
      <c r="E703" s="36">
        <v>0</v>
      </c>
      <c r="F703" s="36">
        <v>0</v>
      </c>
      <c r="G703" s="36">
        <v>0</v>
      </c>
      <c r="H703" s="36">
        <v>0</v>
      </c>
      <c r="I703" s="36">
        <v>0</v>
      </c>
      <c r="J703" s="36">
        <v>0</v>
      </c>
      <c r="K703" s="15"/>
      <c r="L703" s="68">
        <f t="shared" si="358"/>
        <v>11299.33</v>
      </c>
    </row>
    <row r="704" spans="1:12" ht="16.5" x14ac:dyDescent="0.25">
      <c r="A704" s="77"/>
      <c r="B704" s="74"/>
      <c r="C704" s="39" t="s">
        <v>15</v>
      </c>
      <c r="D704" s="36">
        <v>0</v>
      </c>
      <c r="E704" s="36">
        <v>0</v>
      </c>
      <c r="F704" s="36">
        <v>0</v>
      </c>
      <c r="G704" s="36">
        <v>0</v>
      </c>
      <c r="H704" s="36">
        <v>0</v>
      </c>
      <c r="I704" s="36">
        <v>0</v>
      </c>
      <c r="J704" s="36">
        <v>0</v>
      </c>
      <c r="K704" s="15"/>
      <c r="L704" s="68">
        <f t="shared" si="358"/>
        <v>0</v>
      </c>
    </row>
    <row r="705" spans="1:12" ht="33" x14ac:dyDescent="0.25">
      <c r="A705" s="77"/>
      <c r="B705" s="74"/>
      <c r="C705" s="39" t="s">
        <v>16</v>
      </c>
      <c r="D705" s="36">
        <v>0</v>
      </c>
      <c r="E705" s="36">
        <v>0</v>
      </c>
      <c r="F705" s="36">
        <v>0</v>
      </c>
      <c r="G705" s="36">
        <v>0</v>
      </c>
      <c r="H705" s="36">
        <v>0</v>
      </c>
      <c r="I705" s="36">
        <v>0</v>
      </c>
      <c r="J705" s="36">
        <v>0</v>
      </c>
      <c r="K705" s="15"/>
      <c r="L705" s="68">
        <f t="shared" si="358"/>
        <v>0</v>
      </c>
    </row>
    <row r="706" spans="1:12" ht="16.5" x14ac:dyDescent="0.25">
      <c r="A706" s="77"/>
      <c r="B706" s="74"/>
      <c r="C706" s="39" t="s">
        <v>12</v>
      </c>
      <c r="D706" s="36">
        <v>0</v>
      </c>
      <c r="E706" s="36">
        <v>0</v>
      </c>
      <c r="F706" s="36">
        <v>0</v>
      </c>
      <c r="G706" s="36">
        <v>0</v>
      </c>
      <c r="H706" s="36">
        <v>0</v>
      </c>
      <c r="I706" s="36">
        <v>0</v>
      </c>
      <c r="J706" s="36">
        <v>0</v>
      </c>
      <c r="K706" s="15"/>
      <c r="L706" s="68">
        <f t="shared" si="358"/>
        <v>0</v>
      </c>
    </row>
    <row r="707" spans="1:12" ht="16.5" x14ac:dyDescent="0.25">
      <c r="A707" s="78"/>
      <c r="B707" s="75"/>
      <c r="C707" s="39" t="s">
        <v>22</v>
      </c>
      <c r="D707" s="36">
        <v>0</v>
      </c>
      <c r="E707" s="36">
        <v>0</v>
      </c>
      <c r="F707" s="36">
        <v>0</v>
      </c>
      <c r="G707" s="36">
        <v>0</v>
      </c>
      <c r="H707" s="36">
        <v>0</v>
      </c>
      <c r="I707" s="36">
        <v>0</v>
      </c>
      <c r="J707" s="36">
        <v>0</v>
      </c>
      <c r="K707" s="15"/>
      <c r="L707" s="68">
        <f t="shared" si="358"/>
        <v>0</v>
      </c>
    </row>
    <row r="708" spans="1:12" ht="16.5" x14ac:dyDescent="0.25">
      <c r="A708" s="76" t="s">
        <v>51</v>
      </c>
      <c r="B708" s="89" t="s">
        <v>66</v>
      </c>
      <c r="C708" s="48" t="s">
        <v>106</v>
      </c>
      <c r="D708" s="40">
        <f>D711</f>
        <v>584.47</v>
      </c>
      <c r="E708" s="36">
        <f>E709+E710+E711</f>
        <v>7442.16</v>
      </c>
      <c r="F708" s="36">
        <f>F711</f>
        <v>699.86</v>
      </c>
      <c r="G708" s="36">
        <f>G711</f>
        <v>1204.3</v>
      </c>
      <c r="H708" s="36">
        <f t="shared" ref="H708:J708" si="380">H711</f>
        <v>29946.02</v>
      </c>
      <c r="I708" s="36">
        <f t="shared" si="380"/>
        <v>0</v>
      </c>
      <c r="J708" s="36">
        <f t="shared" si="380"/>
        <v>0</v>
      </c>
      <c r="K708" s="15"/>
      <c r="L708" s="68">
        <f t="shared" si="358"/>
        <v>39876.81</v>
      </c>
    </row>
    <row r="709" spans="1:12" ht="16.5" x14ac:dyDescent="0.25">
      <c r="A709" s="77"/>
      <c r="B709" s="90"/>
      <c r="C709" s="48" t="s">
        <v>104</v>
      </c>
      <c r="D709" s="36">
        <f>D708</f>
        <v>584.47</v>
      </c>
      <c r="E709" s="36">
        <f>E711</f>
        <v>3721.08</v>
      </c>
      <c r="F709" s="36">
        <f>F708</f>
        <v>699.86</v>
      </c>
      <c r="G709" s="36">
        <f>G708</f>
        <v>1204.3</v>
      </c>
      <c r="H709" s="36">
        <v>0</v>
      </c>
      <c r="I709" s="36">
        <v>0</v>
      </c>
      <c r="J709" s="36">
        <v>0</v>
      </c>
      <c r="K709" s="15"/>
      <c r="L709" s="68">
        <f t="shared" si="358"/>
        <v>6209.71</v>
      </c>
    </row>
    <row r="710" spans="1:12" ht="16.5" x14ac:dyDescent="0.25">
      <c r="A710" s="77"/>
      <c r="B710" s="90"/>
      <c r="C710" s="48" t="s">
        <v>105</v>
      </c>
      <c r="D710" s="36">
        <v>0</v>
      </c>
      <c r="E710" s="36">
        <v>0</v>
      </c>
      <c r="F710" s="36">
        <v>0</v>
      </c>
      <c r="G710" s="36">
        <v>0</v>
      </c>
      <c r="H710" s="36">
        <f>H711</f>
        <v>29946.02</v>
      </c>
      <c r="I710" s="36">
        <v>0</v>
      </c>
      <c r="J710" s="36">
        <v>0</v>
      </c>
      <c r="K710" s="15"/>
      <c r="L710" s="68">
        <f t="shared" si="358"/>
        <v>29946.02</v>
      </c>
    </row>
    <row r="711" spans="1:12" ht="33" x14ac:dyDescent="0.25">
      <c r="A711" s="77"/>
      <c r="B711" s="90"/>
      <c r="C711" s="39" t="s">
        <v>9</v>
      </c>
      <c r="D711" s="40">
        <v>584.47</v>
      </c>
      <c r="E711" s="36">
        <f>E714+E717</f>
        <v>3721.08</v>
      </c>
      <c r="F711" s="36">
        <f>F714</f>
        <v>699.86</v>
      </c>
      <c r="G711" s="36">
        <f>G714</f>
        <v>1204.3</v>
      </c>
      <c r="H711" s="36">
        <f>H714+H717</f>
        <v>29946.02</v>
      </c>
      <c r="I711" s="36">
        <f t="shared" ref="I711:J711" si="381">I714</f>
        <v>0</v>
      </c>
      <c r="J711" s="36">
        <f t="shared" si="381"/>
        <v>0</v>
      </c>
      <c r="K711" s="15"/>
      <c r="L711" s="68">
        <f t="shared" si="358"/>
        <v>36155.730000000003</v>
      </c>
    </row>
    <row r="712" spans="1:12" ht="16.5" x14ac:dyDescent="0.25">
      <c r="A712" s="77"/>
      <c r="B712" s="90"/>
      <c r="C712" s="48" t="s">
        <v>104</v>
      </c>
      <c r="D712" s="36">
        <f>D711</f>
        <v>584.47</v>
      </c>
      <c r="E712" s="36">
        <f>E714</f>
        <v>3016.53</v>
      </c>
      <c r="F712" s="36">
        <f>F711</f>
        <v>699.86</v>
      </c>
      <c r="G712" s="36">
        <f>G711</f>
        <v>1204.3</v>
      </c>
      <c r="H712" s="36">
        <v>0</v>
      </c>
      <c r="I712" s="36">
        <v>0</v>
      </c>
      <c r="J712" s="36">
        <v>0</v>
      </c>
      <c r="K712" s="15"/>
      <c r="L712" s="68">
        <f t="shared" si="358"/>
        <v>5505.1600000000008</v>
      </c>
    </row>
    <row r="713" spans="1:12" ht="16.5" x14ac:dyDescent="0.25">
      <c r="A713" s="77"/>
      <c r="B713" s="90"/>
      <c r="C713" s="48" t="s">
        <v>105</v>
      </c>
      <c r="D713" s="36">
        <v>0</v>
      </c>
      <c r="E713" s="36">
        <v>0</v>
      </c>
      <c r="F713" s="36">
        <v>0</v>
      </c>
      <c r="G713" s="36">
        <v>0</v>
      </c>
      <c r="H713" s="36">
        <f>H714</f>
        <v>10922.39</v>
      </c>
      <c r="I713" s="36">
        <v>0</v>
      </c>
      <c r="J713" s="36">
        <v>0</v>
      </c>
      <c r="K713" s="15"/>
      <c r="L713" s="68">
        <f t="shared" si="358"/>
        <v>10922.39</v>
      </c>
    </row>
    <row r="714" spans="1:12" ht="82.5" x14ac:dyDescent="0.25">
      <c r="A714" s="77"/>
      <c r="B714" s="90"/>
      <c r="C714" s="35" t="s">
        <v>85</v>
      </c>
      <c r="D714" s="40">
        <v>444.97</v>
      </c>
      <c r="E714" s="36">
        <v>3016.53</v>
      </c>
      <c r="F714" s="36">
        <v>699.86</v>
      </c>
      <c r="G714" s="36">
        <v>1204.3</v>
      </c>
      <c r="H714" s="59">
        <v>10922.39</v>
      </c>
      <c r="I714" s="36">
        <v>0</v>
      </c>
      <c r="J714" s="36">
        <v>0</v>
      </c>
      <c r="K714" s="15"/>
      <c r="L714" s="68">
        <f t="shared" si="358"/>
        <v>16288.05</v>
      </c>
    </row>
    <row r="715" spans="1:12" ht="0.75" hidden="1" customHeight="1" x14ac:dyDescent="0.25">
      <c r="A715" s="77"/>
      <c r="B715" s="90"/>
      <c r="C715" s="48" t="s">
        <v>104</v>
      </c>
      <c r="D715" s="40">
        <f>D714</f>
        <v>444.97</v>
      </c>
      <c r="E715" s="40">
        <f t="shared" ref="E715:G715" si="382">E714</f>
        <v>3016.53</v>
      </c>
      <c r="F715" s="40">
        <f t="shared" si="382"/>
        <v>699.86</v>
      </c>
      <c r="G715" s="40">
        <f t="shared" si="382"/>
        <v>1204.3</v>
      </c>
      <c r="H715" s="36">
        <v>0</v>
      </c>
      <c r="I715" s="36">
        <v>0</v>
      </c>
      <c r="J715" s="36">
        <v>0</v>
      </c>
      <c r="K715" s="15"/>
      <c r="L715" s="68">
        <f t="shared" si="358"/>
        <v>5365.6600000000008</v>
      </c>
    </row>
    <row r="716" spans="1:12" ht="16.5" hidden="1" customHeight="1" x14ac:dyDescent="0.25">
      <c r="A716" s="77"/>
      <c r="B716" s="90"/>
      <c r="C716" s="48" t="s">
        <v>105</v>
      </c>
      <c r="D716" s="40">
        <v>0</v>
      </c>
      <c r="E716" s="36">
        <v>0</v>
      </c>
      <c r="F716" s="36">
        <v>0</v>
      </c>
      <c r="G716" s="36">
        <v>0</v>
      </c>
      <c r="H716" s="36">
        <f>H714</f>
        <v>10922.39</v>
      </c>
      <c r="I716" s="36">
        <f t="shared" ref="I716:J716" si="383">I714</f>
        <v>0</v>
      </c>
      <c r="J716" s="36">
        <f t="shared" si="383"/>
        <v>0</v>
      </c>
      <c r="K716" s="15"/>
      <c r="L716" s="68">
        <f t="shared" si="358"/>
        <v>10922.39</v>
      </c>
    </row>
    <row r="717" spans="1:12" ht="49.5" x14ac:dyDescent="0.25">
      <c r="A717" s="77"/>
      <c r="B717" s="90"/>
      <c r="C717" s="39" t="s">
        <v>94</v>
      </c>
      <c r="D717" s="40">
        <v>139.5</v>
      </c>
      <c r="E717" s="36">
        <v>704.55</v>
      </c>
      <c r="F717" s="36">
        <v>0</v>
      </c>
      <c r="G717" s="36">
        <v>0</v>
      </c>
      <c r="H717" s="36">
        <v>19023.63</v>
      </c>
      <c r="I717" s="36">
        <v>0</v>
      </c>
      <c r="J717" s="36">
        <v>0</v>
      </c>
      <c r="K717" s="15"/>
      <c r="L717" s="68">
        <f t="shared" si="358"/>
        <v>19867.68</v>
      </c>
    </row>
    <row r="718" spans="1:12" ht="16.5" x14ac:dyDescent="0.25">
      <c r="A718" s="77"/>
      <c r="B718" s="90"/>
      <c r="C718" s="48" t="s">
        <v>104</v>
      </c>
      <c r="D718" s="36">
        <f>D717</f>
        <v>139.5</v>
      </c>
      <c r="E718" s="36">
        <f>E717</f>
        <v>704.55</v>
      </c>
      <c r="F718" s="36">
        <v>0</v>
      </c>
      <c r="G718" s="36">
        <v>0</v>
      </c>
      <c r="H718" s="36">
        <v>0</v>
      </c>
      <c r="I718" s="36">
        <v>0</v>
      </c>
      <c r="J718" s="36">
        <v>0</v>
      </c>
      <c r="K718" s="15"/>
      <c r="L718" s="68">
        <f t="shared" si="358"/>
        <v>844.05</v>
      </c>
    </row>
    <row r="719" spans="1:12" ht="16.5" x14ac:dyDescent="0.25">
      <c r="A719" s="77"/>
      <c r="B719" s="90"/>
      <c r="C719" s="39" t="s">
        <v>15</v>
      </c>
      <c r="D719" s="36">
        <v>0</v>
      </c>
      <c r="E719" s="36">
        <v>0</v>
      </c>
      <c r="F719" s="36">
        <v>0</v>
      </c>
      <c r="G719" s="36">
        <v>0</v>
      </c>
      <c r="H719" s="36">
        <v>0</v>
      </c>
      <c r="I719" s="36">
        <v>0</v>
      </c>
      <c r="J719" s="36">
        <v>0</v>
      </c>
      <c r="K719" s="15"/>
      <c r="L719" s="68">
        <f t="shared" si="358"/>
        <v>0</v>
      </c>
    </row>
    <row r="720" spans="1:12" ht="33" x14ac:dyDescent="0.25">
      <c r="A720" s="77"/>
      <c r="B720" s="90"/>
      <c r="C720" s="39" t="s">
        <v>16</v>
      </c>
      <c r="D720" s="36">
        <v>0</v>
      </c>
      <c r="E720" s="36">
        <v>0</v>
      </c>
      <c r="F720" s="36">
        <v>0</v>
      </c>
      <c r="G720" s="36">
        <v>0</v>
      </c>
      <c r="H720" s="36">
        <v>0</v>
      </c>
      <c r="I720" s="36">
        <v>0</v>
      </c>
      <c r="J720" s="36">
        <v>0</v>
      </c>
      <c r="K720" s="15"/>
      <c r="L720" s="68">
        <f t="shared" si="358"/>
        <v>0</v>
      </c>
    </row>
    <row r="721" spans="1:20" ht="16.5" x14ac:dyDescent="0.25">
      <c r="A721" s="78"/>
      <c r="B721" s="90"/>
      <c r="C721" s="39" t="s">
        <v>12</v>
      </c>
      <c r="D721" s="36">
        <v>0</v>
      </c>
      <c r="E721" s="36">
        <v>0</v>
      </c>
      <c r="F721" s="36">
        <v>0</v>
      </c>
      <c r="G721" s="36">
        <v>0</v>
      </c>
      <c r="H721" s="36">
        <v>0</v>
      </c>
      <c r="I721" s="36">
        <v>0</v>
      </c>
      <c r="J721" s="36">
        <v>0</v>
      </c>
      <c r="K721" s="15"/>
      <c r="L721" s="68">
        <f t="shared" si="358"/>
        <v>0</v>
      </c>
    </row>
    <row r="722" spans="1:20" ht="16.5" x14ac:dyDescent="0.25">
      <c r="A722" s="81" t="s">
        <v>159</v>
      </c>
      <c r="B722" s="73" t="s">
        <v>158</v>
      </c>
      <c r="C722" s="50" t="s">
        <v>106</v>
      </c>
      <c r="D722" s="36">
        <f t="shared" ref="D722:J722" si="384">D725</f>
        <v>1008.94</v>
      </c>
      <c r="E722" s="36">
        <f t="shared" si="384"/>
        <v>945.58999999999992</v>
      </c>
      <c r="F722" s="36">
        <f t="shared" si="384"/>
        <v>557.07000000000005</v>
      </c>
      <c r="G722" s="36">
        <f t="shared" si="384"/>
        <v>33.54</v>
      </c>
      <c r="H722" s="36">
        <f t="shared" si="384"/>
        <v>35.28</v>
      </c>
      <c r="I722" s="36">
        <f t="shared" si="384"/>
        <v>0</v>
      </c>
      <c r="J722" s="36">
        <f t="shared" si="384"/>
        <v>0</v>
      </c>
      <c r="K722" s="15"/>
      <c r="L722" s="68">
        <f t="shared" si="358"/>
        <v>2580.42</v>
      </c>
    </row>
    <row r="723" spans="1:20" ht="16.5" x14ac:dyDescent="0.25">
      <c r="A723" s="81"/>
      <c r="B723" s="74"/>
      <c r="C723" s="50" t="s">
        <v>104</v>
      </c>
      <c r="D723" s="36">
        <f>D722</f>
        <v>1008.94</v>
      </c>
      <c r="E723" s="36">
        <f t="shared" ref="E723:G723" si="385">E722</f>
        <v>945.58999999999992</v>
      </c>
      <c r="F723" s="36">
        <f t="shared" si="385"/>
        <v>557.07000000000005</v>
      </c>
      <c r="G723" s="36">
        <f t="shared" si="385"/>
        <v>33.54</v>
      </c>
      <c r="H723" s="36">
        <v>0</v>
      </c>
      <c r="I723" s="36">
        <v>0</v>
      </c>
      <c r="J723" s="36">
        <v>0</v>
      </c>
      <c r="K723" s="15"/>
      <c r="L723" s="68">
        <f t="shared" si="358"/>
        <v>2545.14</v>
      </c>
    </row>
    <row r="724" spans="1:20" ht="16.5" x14ac:dyDescent="0.25">
      <c r="A724" s="81"/>
      <c r="B724" s="74"/>
      <c r="C724" s="50" t="s">
        <v>105</v>
      </c>
      <c r="D724" s="36">
        <v>0</v>
      </c>
      <c r="E724" s="36">
        <v>0</v>
      </c>
      <c r="F724" s="36">
        <v>0</v>
      </c>
      <c r="G724" s="36">
        <v>0</v>
      </c>
      <c r="H724" s="36">
        <f>H722</f>
        <v>35.28</v>
      </c>
      <c r="I724" s="36">
        <v>0</v>
      </c>
      <c r="J724" s="36">
        <v>0</v>
      </c>
      <c r="K724" s="15"/>
      <c r="L724" s="68">
        <f t="shared" si="358"/>
        <v>35.28</v>
      </c>
    </row>
    <row r="725" spans="1:20" ht="33" x14ac:dyDescent="0.25">
      <c r="A725" s="81"/>
      <c r="B725" s="74"/>
      <c r="C725" s="39" t="s">
        <v>9</v>
      </c>
      <c r="D725" s="36">
        <f>D728+D731</f>
        <v>1008.94</v>
      </c>
      <c r="E725" s="36">
        <f t="shared" ref="E725" si="386">E731+E728</f>
        <v>945.58999999999992</v>
      </c>
      <c r="F725" s="36">
        <f>F731+F728</f>
        <v>557.07000000000005</v>
      </c>
      <c r="G725" s="36">
        <f>G728</f>
        <v>33.54</v>
      </c>
      <c r="H725" s="36">
        <f t="shared" ref="H725:J725" si="387">H728</f>
        <v>35.28</v>
      </c>
      <c r="I725" s="36">
        <f t="shared" si="387"/>
        <v>0</v>
      </c>
      <c r="J725" s="36">
        <f t="shared" si="387"/>
        <v>0</v>
      </c>
      <c r="K725" s="15"/>
      <c r="L725" s="68">
        <f t="shared" ref="L725:L788" si="388">E725+F725+G725+H725+I725+J725+D725</f>
        <v>2580.42</v>
      </c>
    </row>
    <row r="726" spans="1:20" ht="16.5" x14ac:dyDescent="0.25">
      <c r="A726" s="81"/>
      <c r="B726" s="74"/>
      <c r="C726" s="50" t="s">
        <v>104</v>
      </c>
      <c r="D726" s="36">
        <f>D725</f>
        <v>1008.94</v>
      </c>
      <c r="E726" s="36">
        <f t="shared" ref="E726" si="389">E725</f>
        <v>945.58999999999992</v>
      </c>
      <c r="F726" s="36">
        <f t="shared" ref="F726" si="390">F725</f>
        <v>557.07000000000005</v>
      </c>
      <c r="G726" s="36">
        <f t="shared" ref="G726" si="391">G725</f>
        <v>33.54</v>
      </c>
      <c r="H726" s="36">
        <v>0</v>
      </c>
      <c r="I726" s="36">
        <v>0</v>
      </c>
      <c r="J726" s="36">
        <v>0</v>
      </c>
      <c r="K726" s="15"/>
      <c r="L726" s="68">
        <f t="shared" si="388"/>
        <v>2545.14</v>
      </c>
    </row>
    <row r="727" spans="1:20" ht="16.5" x14ac:dyDescent="0.25">
      <c r="A727" s="81"/>
      <c r="B727" s="74"/>
      <c r="C727" s="50" t="s">
        <v>105</v>
      </c>
      <c r="D727" s="36">
        <v>0</v>
      </c>
      <c r="E727" s="36">
        <v>0</v>
      </c>
      <c r="F727" s="36">
        <v>0</v>
      </c>
      <c r="G727" s="36">
        <v>0</v>
      </c>
      <c r="H727" s="36">
        <f>H725</f>
        <v>35.28</v>
      </c>
      <c r="I727" s="36">
        <v>0</v>
      </c>
      <c r="J727" s="36">
        <v>0</v>
      </c>
      <c r="K727" s="15"/>
      <c r="L727" s="68">
        <f t="shared" si="388"/>
        <v>35.28</v>
      </c>
    </row>
    <row r="728" spans="1:20" ht="82.5" x14ac:dyDescent="0.25">
      <c r="A728" s="81"/>
      <c r="B728" s="74"/>
      <c r="C728" s="39" t="s">
        <v>85</v>
      </c>
      <c r="D728" s="36">
        <v>918.63</v>
      </c>
      <c r="E728" s="36">
        <v>888.67</v>
      </c>
      <c r="F728" s="36">
        <v>557.07000000000005</v>
      </c>
      <c r="G728" s="36">
        <v>33.54</v>
      </c>
      <c r="H728" s="36">
        <v>35.28</v>
      </c>
      <c r="I728" s="36">
        <v>0</v>
      </c>
      <c r="J728" s="36">
        <v>0</v>
      </c>
      <c r="K728" s="15"/>
      <c r="L728" s="68">
        <f t="shared" si="388"/>
        <v>2433.19</v>
      </c>
    </row>
    <row r="729" spans="1:20" ht="16.5" x14ac:dyDescent="0.25">
      <c r="A729" s="81"/>
      <c r="B729" s="74"/>
      <c r="C729" s="50" t="s">
        <v>104</v>
      </c>
      <c r="D729" s="36">
        <f>D728</f>
        <v>918.63</v>
      </c>
      <c r="E729" s="36">
        <f t="shared" ref="E729:G729" si="392">E728</f>
        <v>888.67</v>
      </c>
      <c r="F729" s="36">
        <f t="shared" si="392"/>
        <v>557.07000000000005</v>
      </c>
      <c r="G729" s="36">
        <f t="shared" si="392"/>
        <v>33.54</v>
      </c>
      <c r="H729" s="36">
        <v>0</v>
      </c>
      <c r="I729" s="36">
        <v>0</v>
      </c>
      <c r="J729" s="36">
        <v>0</v>
      </c>
      <c r="K729" s="15"/>
      <c r="L729" s="68">
        <f t="shared" si="388"/>
        <v>2397.91</v>
      </c>
    </row>
    <row r="730" spans="1:20" ht="16.5" x14ac:dyDescent="0.25">
      <c r="A730" s="81"/>
      <c r="B730" s="74"/>
      <c r="C730" s="50" t="s">
        <v>105</v>
      </c>
      <c r="D730" s="36">
        <v>0</v>
      </c>
      <c r="E730" s="36">
        <v>0</v>
      </c>
      <c r="F730" s="36">
        <v>0</v>
      </c>
      <c r="G730" s="36">
        <v>0</v>
      </c>
      <c r="H730" s="36">
        <f>H728</f>
        <v>35.28</v>
      </c>
      <c r="I730" s="36">
        <f t="shared" ref="I730:J730" si="393">I728</f>
        <v>0</v>
      </c>
      <c r="J730" s="36">
        <f t="shared" si="393"/>
        <v>0</v>
      </c>
      <c r="K730" s="15"/>
      <c r="L730" s="68">
        <f t="shared" si="388"/>
        <v>35.28</v>
      </c>
    </row>
    <row r="731" spans="1:20" ht="49.5" x14ac:dyDescent="0.25">
      <c r="A731" s="81"/>
      <c r="B731" s="74"/>
      <c r="C731" s="39" t="s">
        <v>94</v>
      </c>
      <c r="D731" s="36">
        <v>90.31</v>
      </c>
      <c r="E731" s="36">
        <f t="shared" ref="E731:E732" si="394">E733</f>
        <v>56.92</v>
      </c>
      <c r="F731" s="36">
        <v>0</v>
      </c>
      <c r="G731" s="36">
        <v>0</v>
      </c>
      <c r="H731" s="36">
        <v>0</v>
      </c>
      <c r="I731" s="36">
        <v>0</v>
      </c>
      <c r="J731" s="36">
        <v>0</v>
      </c>
      <c r="K731" s="15"/>
      <c r="L731" s="68">
        <f t="shared" si="388"/>
        <v>147.23000000000002</v>
      </c>
    </row>
    <row r="732" spans="1:20" ht="16.5" x14ac:dyDescent="0.25">
      <c r="A732" s="81"/>
      <c r="B732" s="74"/>
      <c r="C732" s="50" t="s">
        <v>104</v>
      </c>
      <c r="D732" s="36">
        <v>90.31</v>
      </c>
      <c r="E732" s="36">
        <f t="shared" si="394"/>
        <v>0</v>
      </c>
      <c r="F732" s="36">
        <v>0</v>
      </c>
      <c r="G732" s="36">
        <v>0</v>
      </c>
      <c r="H732" s="36">
        <v>0</v>
      </c>
      <c r="I732" s="36">
        <v>0</v>
      </c>
      <c r="J732" s="36">
        <v>0</v>
      </c>
      <c r="K732" s="15"/>
      <c r="L732" s="68">
        <f t="shared" si="388"/>
        <v>90.31</v>
      </c>
      <c r="T732" s="3">
        <f>L63+L288+L334+L456+L944</f>
        <v>2049569.7899999996</v>
      </c>
    </row>
    <row r="733" spans="1:20" ht="16.5" x14ac:dyDescent="0.25">
      <c r="A733" s="81"/>
      <c r="B733" s="74"/>
      <c r="C733" s="39" t="s">
        <v>58</v>
      </c>
      <c r="D733" s="44">
        <v>90.31</v>
      </c>
      <c r="E733" s="36">
        <v>56.92</v>
      </c>
      <c r="F733" s="36">
        <v>0</v>
      </c>
      <c r="G733" s="36">
        <v>0</v>
      </c>
      <c r="H733" s="36">
        <v>0</v>
      </c>
      <c r="I733" s="36">
        <v>0</v>
      </c>
      <c r="J733" s="36">
        <v>0</v>
      </c>
      <c r="K733" s="15"/>
      <c r="L733" s="68">
        <f t="shared" si="388"/>
        <v>147.23000000000002</v>
      </c>
    </row>
    <row r="734" spans="1:20" ht="16.5" x14ac:dyDescent="0.25">
      <c r="A734" s="81"/>
      <c r="B734" s="74"/>
      <c r="C734" s="39" t="s">
        <v>15</v>
      </c>
      <c r="D734" s="36">
        <v>0</v>
      </c>
      <c r="E734" s="36">
        <v>0</v>
      </c>
      <c r="F734" s="36">
        <v>0</v>
      </c>
      <c r="G734" s="36">
        <v>0</v>
      </c>
      <c r="H734" s="36">
        <v>0</v>
      </c>
      <c r="I734" s="36">
        <v>0</v>
      </c>
      <c r="J734" s="36">
        <v>0</v>
      </c>
      <c r="K734" s="15"/>
      <c r="L734" s="68">
        <f t="shared" si="388"/>
        <v>0</v>
      </c>
    </row>
    <row r="735" spans="1:20" ht="33" x14ac:dyDescent="0.25">
      <c r="A735" s="81"/>
      <c r="B735" s="74"/>
      <c r="C735" s="39" t="s">
        <v>16</v>
      </c>
      <c r="D735" s="36">
        <v>0</v>
      </c>
      <c r="E735" s="36">
        <v>0</v>
      </c>
      <c r="F735" s="36">
        <v>0</v>
      </c>
      <c r="G735" s="36">
        <v>0</v>
      </c>
      <c r="H735" s="36">
        <v>0</v>
      </c>
      <c r="I735" s="36">
        <v>0</v>
      </c>
      <c r="J735" s="36">
        <v>0</v>
      </c>
      <c r="K735" s="15"/>
      <c r="L735" s="68">
        <f t="shared" si="388"/>
        <v>0</v>
      </c>
    </row>
    <row r="736" spans="1:20" ht="16.5" x14ac:dyDescent="0.25">
      <c r="A736" s="81"/>
      <c r="B736" s="74"/>
      <c r="C736" s="39" t="s">
        <v>12</v>
      </c>
      <c r="D736" s="36">
        <v>0</v>
      </c>
      <c r="E736" s="36">
        <v>0</v>
      </c>
      <c r="F736" s="36">
        <v>0</v>
      </c>
      <c r="G736" s="36">
        <v>0</v>
      </c>
      <c r="H736" s="36">
        <v>0</v>
      </c>
      <c r="I736" s="36">
        <v>0</v>
      </c>
      <c r="J736" s="36">
        <v>0</v>
      </c>
      <c r="K736" s="15"/>
      <c r="L736" s="68">
        <f t="shared" si="388"/>
        <v>0</v>
      </c>
    </row>
    <row r="737" spans="1:12" ht="16.5" x14ac:dyDescent="0.25">
      <c r="A737" s="81"/>
      <c r="B737" s="74"/>
      <c r="C737" s="39" t="s">
        <v>22</v>
      </c>
      <c r="D737" s="36">
        <v>0</v>
      </c>
      <c r="E737" s="36">
        <v>0</v>
      </c>
      <c r="F737" s="36">
        <v>0</v>
      </c>
      <c r="G737" s="36">
        <v>0</v>
      </c>
      <c r="H737" s="36">
        <v>0</v>
      </c>
      <c r="I737" s="36">
        <v>0</v>
      </c>
      <c r="J737" s="36">
        <v>0</v>
      </c>
      <c r="K737" s="15"/>
      <c r="L737" s="68">
        <f t="shared" si="388"/>
        <v>0</v>
      </c>
    </row>
    <row r="738" spans="1:12" ht="33" x14ac:dyDescent="0.25">
      <c r="A738" s="81"/>
      <c r="B738" s="75"/>
      <c r="C738" s="39" t="s">
        <v>14</v>
      </c>
      <c r="D738" s="36">
        <v>0</v>
      </c>
      <c r="E738" s="36">
        <v>0</v>
      </c>
      <c r="F738" s="36">
        <v>0</v>
      </c>
      <c r="G738" s="36">
        <v>0</v>
      </c>
      <c r="H738" s="36">
        <v>0</v>
      </c>
      <c r="I738" s="36">
        <v>0</v>
      </c>
      <c r="J738" s="36">
        <v>0</v>
      </c>
      <c r="K738" s="15"/>
      <c r="L738" s="68">
        <f t="shared" si="388"/>
        <v>0</v>
      </c>
    </row>
    <row r="739" spans="1:12" ht="16.5" x14ac:dyDescent="0.25">
      <c r="A739" s="93" t="s">
        <v>48</v>
      </c>
      <c r="B739" s="79" t="s">
        <v>160</v>
      </c>
      <c r="C739" s="48" t="s">
        <v>106</v>
      </c>
      <c r="D739" s="36">
        <f>D742</f>
        <v>234.33</v>
      </c>
      <c r="E739" s="36">
        <f t="shared" ref="E739:H739" si="395">E742</f>
        <v>147.82</v>
      </c>
      <c r="F739" s="36">
        <f t="shared" si="395"/>
        <v>782.24</v>
      </c>
      <c r="G739" s="36">
        <f t="shared" si="395"/>
        <v>2776.7799999999997</v>
      </c>
      <c r="H739" s="36">
        <f t="shared" si="395"/>
        <v>9642.9700000000012</v>
      </c>
      <c r="I739" s="36">
        <f t="shared" ref="I739:J739" si="396">I742</f>
        <v>0</v>
      </c>
      <c r="J739" s="36">
        <f t="shared" si="396"/>
        <v>0</v>
      </c>
      <c r="K739" s="15"/>
      <c r="L739" s="68">
        <f t="shared" si="388"/>
        <v>13584.140000000001</v>
      </c>
    </row>
    <row r="740" spans="1:12" ht="19.5" customHeight="1" x14ac:dyDescent="0.25">
      <c r="A740" s="93"/>
      <c r="B740" s="79"/>
      <c r="C740" s="48" t="s">
        <v>104</v>
      </c>
      <c r="D740" s="36">
        <f>D739</f>
        <v>234.33</v>
      </c>
      <c r="E740" s="36">
        <f t="shared" ref="E740:G740" si="397">E739</f>
        <v>147.82</v>
      </c>
      <c r="F740" s="36">
        <f t="shared" si="397"/>
        <v>782.24</v>
      </c>
      <c r="G740" s="36">
        <f t="shared" si="397"/>
        <v>2776.7799999999997</v>
      </c>
      <c r="H740" s="36">
        <v>0</v>
      </c>
      <c r="I740" s="36">
        <v>0</v>
      </c>
      <c r="J740" s="36">
        <v>0</v>
      </c>
      <c r="K740" s="15"/>
      <c r="L740" s="68">
        <f t="shared" si="388"/>
        <v>3941.1699999999996</v>
      </c>
    </row>
    <row r="741" spans="1:12" ht="18" customHeight="1" x14ac:dyDescent="0.25">
      <c r="A741" s="93"/>
      <c r="B741" s="79"/>
      <c r="C741" s="48" t="s">
        <v>105</v>
      </c>
      <c r="D741" s="36">
        <v>0</v>
      </c>
      <c r="E741" s="36">
        <v>0</v>
      </c>
      <c r="F741" s="36">
        <v>0</v>
      </c>
      <c r="G741" s="36">
        <v>0</v>
      </c>
      <c r="H741" s="36">
        <f>H739</f>
        <v>9642.9700000000012</v>
      </c>
      <c r="I741" s="36">
        <v>0</v>
      </c>
      <c r="J741" s="36">
        <v>0</v>
      </c>
      <c r="K741" s="15"/>
      <c r="L741" s="68">
        <f t="shared" si="388"/>
        <v>9642.9700000000012</v>
      </c>
    </row>
    <row r="742" spans="1:12" ht="46.5" customHeight="1" x14ac:dyDescent="0.25">
      <c r="A742" s="93"/>
      <c r="B742" s="79"/>
      <c r="C742" s="35" t="s">
        <v>9</v>
      </c>
      <c r="D742" s="36">
        <f>D745</f>
        <v>234.33</v>
      </c>
      <c r="E742" s="36">
        <f t="shared" ref="E742:G742" si="398">E745+E748</f>
        <v>147.82</v>
      </c>
      <c r="F742" s="36">
        <f t="shared" si="398"/>
        <v>782.24</v>
      </c>
      <c r="G742" s="36">
        <f t="shared" si="398"/>
        <v>2776.7799999999997</v>
      </c>
      <c r="H742" s="36">
        <f>H744</f>
        <v>9642.9700000000012</v>
      </c>
      <c r="I742" s="36">
        <f t="shared" ref="I742" si="399">I745+I748</f>
        <v>0</v>
      </c>
      <c r="J742" s="36">
        <f t="shared" ref="J742" si="400">J745+J748</f>
        <v>0</v>
      </c>
      <c r="K742" s="15"/>
      <c r="L742" s="68">
        <f t="shared" si="388"/>
        <v>13584.140000000001</v>
      </c>
    </row>
    <row r="743" spans="1:12" ht="22.5" customHeight="1" x14ac:dyDescent="0.25">
      <c r="A743" s="93"/>
      <c r="B743" s="79"/>
      <c r="C743" s="48" t="s">
        <v>104</v>
      </c>
      <c r="D743" s="36">
        <f>D742</f>
        <v>234.33</v>
      </c>
      <c r="E743" s="36">
        <f t="shared" ref="E743" si="401">E742</f>
        <v>147.82</v>
      </c>
      <c r="F743" s="36">
        <f t="shared" ref="F743" si="402">F742</f>
        <v>782.24</v>
      </c>
      <c r="G743" s="36">
        <f t="shared" ref="G743" si="403">G742</f>
        <v>2776.7799999999997</v>
      </c>
      <c r="H743" s="36">
        <v>0</v>
      </c>
      <c r="I743" s="36">
        <v>0</v>
      </c>
      <c r="J743" s="36">
        <v>0</v>
      </c>
      <c r="K743" s="15"/>
      <c r="L743" s="68">
        <f t="shared" si="388"/>
        <v>3941.1699999999996</v>
      </c>
    </row>
    <row r="744" spans="1:12" ht="22.5" customHeight="1" x14ac:dyDescent="0.25">
      <c r="A744" s="93"/>
      <c r="B744" s="79"/>
      <c r="C744" s="48" t="s">
        <v>105</v>
      </c>
      <c r="D744" s="36">
        <v>0</v>
      </c>
      <c r="E744" s="36">
        <v>0</v>
      </c>
      <c r="F744" s="36">
        <v>0</v>
      </c>
      <c r="G744" s="36">
        <v>0</v>
      </c>
      <c r="H744" s="36">
        <f>H745+H748</f>
        <v>9642.9700000000012</v>
      </c>
      <c r="I744" s="36">
        <v>0</v>
      </c>
      <c r="J744" s="36">
        <v>0</v>
      </c>
      <c r="K744" s="15"/>
      <c r="L744" s="68">
        <f t="shared" si="388"/>
        <v>9642.9700000000012</v>
      </c>
    </row>
    <row r="745" spans="1:12" ht="69.75" customHeight="1" x14ac:dyDescent="0.25">
      <c r="A745" s="93"/>
      <c r="B745" s="79"/>
      <c r="C745" s="35" t="s">
        <v>85</v>
      </c>
      <c r="D745" s="36">
        <v>234.33</v>
      </c>
      <c r="E745" s="36">
        <v>147.82</v>
      </c>
      <c r="F745" s="36">
        <v>782.24</v>
      </c>
      <c r="G745" s="36">
        <v>1499.22</v>
      </c>
      <c r="H745" s="36">
        <v>1146.8699999999999</v>
      </c>
      <c r="I745" s="36">
        <v>0</v>
      </c>
      <c r="J745" s="36">
        <v>0</v>
      </c>
      <c r="K745" s="15"/>
      <c r="L745" s="68">
        <f t="shared" si="388"/>
        <v>3810.4799999999996</v>
      </c>
    </row>
    <row r="746" spans="1:12" ht="30.75" customHeight="1" x14ac:dyDescent="0.25">
      <c r="A746" s="93"/>
      <c r="B746" s="79"/>
      <c r="C746" s="48" t="s">
        <v>104</v>
      </c>
      <c r="D746" s="36">
        <f>D745</f>
        <v>234.33</v>
      </c>
      <c r="E746" s="36">
        <f t="shared" ref="E746:G746" si="404">E745</f>
        <v>147.82</v>
      </c>
      <c r="F746" s="36">
        <f t="shared" si="404"/>
        <v>782.24</v>
      </c>
      <c r="G746" s="36">
        <f t="shared" si="404"/>
        <v>1499.22</v>
      </c>
      <c r="H746" s="36">
        <v>0</v>
      </c>
      <c r="I746" s="36">
        <v>0</v>
      </c>
      <c r="J746" s="36">
        <v>0</v>
      </c>
      <c r="K746" s="15"/>
      <c r="L746" s="68">
        <f t="shared" si="388"/>
        <v>2663.6099999999997</v>
      </c>
    </row>
    <row r="747" spans="1:12" ht="23.25" customHeight="1" x14ac:dyDescent="0.25">
      <c r="A747" s="93"/>
      <c r="B747" s="79"/>
      <c r="C747" s="48" t="s">
        <v>105</v>
      </c>
      <c r="D747" s="36">
        <v>0</v>
      </c>
      <c r="E747" s="36">
        <v>0</v>
      </c>
      <c r="F747" s="36">
        <v>0</v>
      </c>
      <c r="G747" s="36">
        <v>0</v>
      </c>
      <c r="H747" s="36">
        <f>H745</f>
        <v>1146.8699999999999</v>
      </c>
      <c r="I747" s="36">
        <v>0</v>
      </c>
      <c r="J747" s="36">
        <v>0</v>
      </c>
      <c r="K747" s="15"/>
      <c r="L747" s="68">
        <f t="shared" si="388"/>
        <v>1146.8699999999999</v>
      </c>
    </row>
    <row r="748" spans="1:12" ht="49.5" x14ac:dyDescent="0.25">
      <c r="A748" s="93"/>
      <c r="B748" s="79"/>
      <c r="C748" s="39" t="s">
        <v>94</v>
      </c>
      <c r="D748" s="36">
        <v>0</v>
      </c>
      <c r="E748" s="36">
        <v>0</v>
      </c>
      <c r="F748" s="36">
        <f>F750</f>
        <v>0</v>
      </c>
      <c r="G748" s="36">
        <f>G751</f>
        <v>1277.56</v>
      </c>
      <c r="H748" s="36">
        <v>8496.1</v>
      </c>
      <c r="I748" s="36">
        <v>0</v>
      </c>
      <c r="J748" s="36">
        <v>0</v>
      </c>
      <c r="K748" s="15"/>
      <c r="L748" s="68">
        <f t="shared" si="388"/>
        <v>9773.66</v>
      </c>
    </row>
    <row r="749" spans="1:12" ht="16.5" x14ac:dyDescent="0.25">
      <c r="A749" s="93"/>
      <c r="B749" s="79"/>
      <c r="C749" s="48" t="s">
        <v>104</v>
      </c>
      <c r="D749" s="36">
        <v>0</v>
      </c>
      <c r="E749" s="36">
        <v>0</v>
      </c>
      <c r="F749" s="36">
        <f>F751</f>
        <v>0</v>
      </c>
      <c r="G749" s="36">
        <f>G752</f>
        <v>0</v>
      </c>
      <c r="H749" s="36">
        <v>0</v>
      </c>
      <c r="I749" s="36">
        <v>0</v>
      </c>
      <c r="J749" s="36">
        <v>0</v>
      </c>
      <c r="K749" s="15"/>
      <c r="L749" s="68">
        <f t="shared" si="388"/>
        <v>0</v>
      </c>
    </row>
    <row r="750" spans="1:12" ht="16.5" x14ac:dyDescent="0.25">
      <c r="A750" s="93"/>
      <c r="B750" s="79"/>
      <c r="C750" s="35" t="s">
        <v>58</v>
      </c>
      <c r="D750" s="36">
        <v>0</v>
      </c>
      <c r="E750" s="36">
        <v>0</v>
      </c>
      <c r="F750" s="36">
        <v>0</v>
      </c>
      <c r="G750" s="36">
        <v>0</v>
      </c>
      <c r="H750" s="36">
        <v>0</v>
      </c>
      <c r="I750" s="36">
        <v>0</v>
      </c>
      <c r="J750" s="36">
        <v>0</v>
      </c>
      <c r="K750" s="15"/>
      <c r="L750" s="68">
        <f t="shared" si="388"/>
        <v>0</v>
      </c>
    </row>
    <row r="751" spans="1:12" ht="49.5" x14ac:dyDescent="0.25">
      <c r="A751" s="93"/>
      <c r="B751" s="79"/>
      <c r="C751" s="35" t="s">
        <v>67</v>
      </c>
      <c r="D751" s="36">
        <v>0</v>
      </c>
      <c r="E751" s="36">
        <v>0</v>
      </c>
      <c r="F751" s="36">
        <v>0</v>
      </c>
      <c r="G751" s="36">
        <v>1277.56</v>
      </c>
      <c r="H751" s="36"/>
      <c r="I751" s="36"/>
      <c r="J751" s="36"/>
      <c r="K751" s="15"/>
      <c r="L751" s="68">
        <f t="shared" si="388"/>
        <v>1277.56</v>
      </c>
    </row>
    <row r="752" spans="1:12" ht="16.5" x14ac:dyDescent="0.25">
      <c r="A752" s="93"/>
      <c r="B752" s="79"/>
      <c r="C752" s="35" t="s">
        <v>15</v>
      </c>
      <c r="D752" s="36">
        <v>0</v>
      </c>
      <c r="E752" s="36">
        <v>0</v>
      </c>
      <c r="F752" s="36">
        <v>0</v>
      </c>
      <c r="G752" s="36">
        <v>0</v>
      </c>
      <c r="H752" s="36">
        <v>0</v>
      </c>
      <c r="I752" s="36">
        <v>0</v>
      </c>
      <c r="J752" s="36">
        <v>0</v>
      </c>
      <c r="K752" s="15"/>
      <c r="L752" s="68">
        <f t="shared" si="388"/>
        <v>0</v>
      </c>
    </row>
    <row r="753" spans="1:16" ht="33" x14ac:dyDescent="0.25">
      <c r="A753" s="93"/>
      <c r="B753" s="79"/>
      <c r="C753" s="35" t="s">
        <v>16</v>
      </c>
      <c r="D753" s="36">
        <v>0</v>
      </c>
      <c r="E753" s="36">
        <v>0</v>
      </c>
      <c r="F753" s="36">
        <v>0</v>
      </c>
      <c r="G753" s="36">
        <v>0</v>
      </c>
      <c r="H753" s="36">
        <v>0</v>
      </c>
      <c r="I753" s="36">
        <v>0</v>
      </c>
      <c r="J753" s="36">
        <v>0</v>
      </c>
      <c r="K753" s="15"/>
      <c r="L753" s="68">
        <f t="shared" si="388"/>
        <v>0</v>
      </c>
      <c r="P753" s="3"/>
    </row>
    <row r="754" spans="1:16" ht="16.5" x14ac:dyDescent="0.25">
      <c r="A754" s="93"/>
      <c r="B754" s="79"/>
      <c r="C754" s="35" t="s">
        <v>12</v>
      </c>
      <c r="D754" s="36">
        <v>0</v>
      </c>
      <c r="E754" s="36">
        <v>0</v>
      </c>
      <c r="F754" s="36">
        <v>0</v>
      </c>
      <c r="G754" s="36">
        <v>0</v>
      </c>
      <c r="H754" s="36">
        <v>0</v>
      </c>
      <c r="I754" s="36">
        <v>0</v>
      </c>
      <c r="J754" s="36">
        <v>0</v>
      </c>
      <c r="K754" s="15"/>
      <c r="L754" s="68">
        <f t="shared" si="388"/>
        <v>0</v>
      </c>
    </row>
    <row r="755" spans="1:16" ht="16.5" x14ac:dyDescent="0.25">
      <c r="A755" s="93"/>
      <c r="B755" s="73"/>
      <c r="C755" s="35" t="s">
        <v>22</v>
      </c>
      <c r="D755" s="36">
        <v>0</v>
      </c>
      <c r="E755" s="36">
        <v>0</v>
      </c>
      <c r="F755" s="36">
        <v>0</v>
      </c>
      <c r="G755" s="36">
        <v>0</v>
      </c>
      <c r="H755" s="36">
        <v>0</v>
      </c>
      <c r="I755" s="36">
        <v>0</v>
      </c>
      <c r="J755" s="36">
        <v>0</v>
      </c>
      <c r="K755" s="15"/>
      <c r="L755" s="68">
        <f t="shared" si="388"/>
        <v>0</v>
      </c>
    </row>
    <row r="756" spans="1:16" ht="16.5" x14ac:dyDescent="0.25">
      <c r="A756" s="81" t="s">
        <v>162</v>
      </c>
      <c r="B756" s="73" t="s">
        <v>161</v>
      </c>
      <c r="C756" s="50" t="s">
        <v>106</v>
      </c>
      <c r="D756" s="36">
        <f>D759+D762+D773</f>
        <v>34778.61</v>
      </c>
      <c r="E756" s="36">
        <f>E759+E762+E769</f>
        <v>38214.240000000005</v>
      </c>
      <c r="F756" s="36">
        <f>F759+F762+F769</f>
        <v>38941.39</v>
      </c>
      <c r="G756" s="36">
        <f>G759+G762+G769</f>
        <v>27805.469999999998</v>
      </c>
      <c r="H756" s="36">
        <f>H759+H762+H769</f>
        <v>69758.59</v>
      </c>
      <c r="I756" s="36">
        <v>0</v>
      </c>
      <c r="J756" s="36">
        <v>0</v>
      </c>
      <c r="K756" s="15"/>
      <c r="L756" s="68">
        <f t="shared" si="388"/>
        <v>209498.3</v>
      </c>
      <c r="O756" s="3">
        <f>L944+L456+L334+L288+L63</f>
        <v>2049569.7899999996</v>
      </c>
    </row>
    <row r="757" spans="1:16" ht="16.5" x14ac:dyDescent="0.25">
      <c r="A757" s="81"/>
      <c r="B757" s="74"/>
      <c r="C757" s="50" t="s">
        <v>104</v>
      </c>
      <c r="D757" s="36">
        <f>D756</f>
        <v>34778.61</v>
      </c>
      <c r="E757" s="36">
        <f t="shared" ref="E757:G757" si="405">E756</f>
        <v>38214.240000000005</v>
      </c>
      <c r="F757" s="36">
        <f t="shared" si="405"/>
        <v>38941.39</v>
      </c>
      <c r="G757" s="36">
        <f t="shared" si="405"/>
        <v>27805.469999999998</v>
      </c>
      <c r="H757" s="36">
        <v>0</v>
      </c>
      <c r="I757" s="36">
        <v>0</v>
      </c>
      <c r="J757" s="36">
        <v>0</v>
      </c>
      <c r="K757" s="15"/>
      <c r="L757" s="68">
        <f t="shared" si="388"/>
        <v>139739.71000000002</v>
      </c>
      <c r="O757" s="3"/>
    </row>
    <row r="758" spans="1:16" ht="16.5" x14ac:dyDescent="0.25">
      <c r="A758" s="81"/>
      <c r="B758" s="74"/>
      <c r="C758" s="50" t="s">
        <v>105</v>
      </c>
      <c r="D758" s="44">
        <v>0</v>
      </c>
      <c r="E758" s="36">
        <v>0</v>
      </c>
      <c r="F758" s="36">
        <v>0</v>
      </c>
      <c r="G758" s="36">
        <v>0</v>
      </c>
      <c r="H758" s="36">
        <f>H759+H762+H769</f>
        <v>69758.59</v>
      </c>
      <c r="I758" s="36">
        <v>0</v>
      </c>
      <c r="J758" s="36">
        <v>0</v>
      </c>
      <c r="K758" s="15"/>
      <c r="L758" s="68">
        <f t="shared" si="388"/>
        <v>69758.59</v>
      </c>
    </row>
    <row r="759" spans="1:16" ht="33" x14ac:dyDescent="0.25">
      <c r="A759" s="81"/>
      <c r="B759" s="74"/>
      <c r="C759" s="39" t="s">
        <v>7</v>
      </c>
      <c r="D759" s="36">
        <f>D761</f>
        <v>18046.84</v>
      </c>
      <c r="E759" s="36">
        <f>E761</f>
        <v>20163.580000000002</v>
      </c>
      <c r="F759" s="36">
        <f>F761</f>
        <v>16853.37</v>
      </c>
      <c r="G759" s="36">
        <f>G761</f>
        <v>16339.71</v>
      </c>
      <c r="H759" s="36">
        <f>H760+H761</f>
        <v>42100</v>
      </c>
      <c r="I759" s="36">
        <v>0</v>
      </c>
      <c r="J759" s="36">
        <v>0</v>
      </c>
      <c r="K759" s="15"/>
      <c r="L759" s="68">
        <f t="shared" si="388"/>
        <v>113503.5</v>
      </c>
    </row>
    <row r="760" spans="1:16" ht="82.5" x14ac:dyDescent="0.25">
      <c r="A760" s="81"/>
      <c r="B760" s="74"/>
      <c r="C760" s="39" t="s">
        <v>85</v>
      </c>
      <c r="D760" s="36">
        <v>0</v>
      </c>
      <c r="E760" s="36">
        <v>0</v>
      </c>
      <c r="F760" s="36">
        <v>0</v>
      </c>
      <c r="G760" s="36">
        <v>0</v>
      </c>
      <c r="H760" s="36">
        <v>0</v>
      </c>
      <c r="I760" s="36">
        <v>0</v>
      </c>
      <c r="J760" s="36">
        <v>0</v>
      </c>
      <c r="K760" s="15"/>
      <c r="L760" s="68">
        <f t="shared" si="388"/>
        <v>0</v>
      </c>
    </row>
    <row r="761" spans="1:16" ht="49.5" x14ac:dyDescent="0.25">
      <c r="A761" s="81"/>
      <c r="B761" s="74"/>
      <c r="C761" s="39" t="s">
        <v>94</v>
      </c>
      <c r="D761" s="36">
        <v>18046.84</v>
      </c>
      <c r="E761" s="36">
        <v>20163.580000000002</v>
      </c>
      <c r="F761" s="36">
        <v>16853.37</v>
      </c>
      <c r="G761" s="36">
        <v>16339.71</v>
      </c>
      <c r="H761" s="36">
        <v>42100</v>
      </c>
      <c r="I761" s="36">
        <v>0</v>
      </c>
      <c r="J761" s="36">
        <v>0</v>
      </c>
      <c r="K761" s="15"/>
      <c r="L761" s="68">
        <f t="shared" si="388"/>
        <v>113503.5</v>
      </c>
    </row>
    <row r="762" spans="1:16" ht="33" x14ac:dyDescent="0.25">
      <c r="A762" s="81"/>
      <c r="B762" s="74"/>
      <c r="C762" s="39" t="s">
        <v>9</v>
      </c>
      <c r="D762" s="36">
        <f>D766</f>
        <v>13738.97</v>
      </c>
      <c r="E762" s="36">
        <f>E766</f>
        <v>13837.43</v>
      </c>
      <c r="F762" s="36">
        <f>F766</f>
        <v>19719.22</v>
      </c>
      <c r="G762" s="36">
        <f>G766</f>
        <v>9565.4599999999991</v>
      </c>
      <c r="H762" s="36">
        <f>H765+H766</f>
        <v>24384.09</v>
      </c>
      <c r="I762" s="36">
        <v>0</v>
      </c>
      <c r="J762" s="36">
        <v>0</v>
      </c>
      <c r="K762" s="15"/>
      <c r="L762" s="68">
        <f t="shared" si="388"/>
        <v>81245.17</v>
      </c>
    </row>
    <row r="763" spans="1:16" ht="16.5" x14ac:dyDescent="0.25">
      <c r="A763" s="81"/>
      <c r="B763" s="74"/>
      <c r="C763" s="50" t="s">
        <v>104</v>
      </c>
      <c r="D763" s="36">
        <f>D762</f>
        <v>13738.97</v>
      </c>
      <c r="E763" s="36">
        <f t="shared" ref="E763:G763" si="406">E762</f>
        <v>13837.43</v>
      </c>
      <c r="F763" s="36">
        <f t="shared" si="406"/>
        <v>19719.22</v>
      </c>
      <c r="G763" s="36">
        <f t="shared" si="406"/>
        <v>9565.4599999999991</v>
      </c>
      <c r="H763" s="36">
        <v>0</v>
      </c>
      <c r="I763" s="36">
        <v>0</v>
      </c>
      <c r="J763" s="36">
        <v>0</v>
      </c>
      <c r="K763" s="15"/>
      <c r="L763" s="68">
        <f t="shared" si="388"/>
        <v>56861.08</v>
      </c>
    </row>
    <row r="764" spans="1:16" ht="16.5" x14ac:dyDescent="0.25">
      <c r="A764" s="81"/>
      <c r="B764" s="74"/>
      <c r="C764" s="50" t="s">
        <v>105</v>
      </c>
      <c r="D764" s="36">
        <v>0</v>
      </c>
      <c r="E764" s="36">
        <v>0</v>
      </c>
      <c r="F764" s="36">
        <v>0</v>
      </c>
      <c r="G764" s="36">
        <v>0</v>
      </c>
      <c r="H764" s="36">
        <f>H762</f>
        <v>24384.09</v>
      </c>
      <c r="I764" s="36">
        <f t="shared" ref="I764:J764" si="407">I762</f>
        <v>0</v>
      </c>
      <c r="J764" s="36">
        <f t="shared" si="407"/>
        <v>0</v>
      </c>
      <c r="K764" s="15"/>
      <c r="L764" s="68">
        <f t="shared" si="388"/>
        <v>24384.09</v>
      </c>
    </row>
    <row r="765" spans="1:16" ht="82.5" x14ac:dyDescent="0.25">
      <c r="A765" s="81"/>
      <c r="B765" s="74"/>
      <c r="C765" s="39" t="s">
        <v>85</v>
      </c>
      <c r="D765" s="36">
        <v>0</v>
      </c>
      <c r="E765" s="36">
        <v>0</v>
      </c>
      <c r="F765" s="36">
        <v>0</v>
      </c>
      <c r="G765" s="36">
        <v>0</v>
      </c>
      <c r="H765" s="36">
        <v>0</v>
      </c>
      <c r="I765" s="36">
        <v>0</v>
      </c>
      <c r="J765" s="36">
        <v>0</v>
      </c>
      <c r="K765" s="15"/>
      <c r="L765" s="68">
        <f t="shared" si="388"/>
        <v>0</v>
      </c>
      <c r="O765" s="3">
        <f>G761+G766+G773</f>
        <v>27805.469999999998</v>
      </c>
    </row>
    <row r="766" spans="1:16" ht="49.5" x14ac:dyDescent="0.25">
      <c r="A766" s="81"/>
      <c r="B766" s="74"/>
      <c r="C766" s="39" t="s">
        <v>94</v>
      </c>
      <c r="D766" s="36">
        <v>13738.97</v>
      </c>
      <c r="E766" s="36">
        <v>13837.43</v>
      </c>
      <c r="F766" s="36">
        <v>19719.22</v>
      </c>
      <c r="G766" s="36">
        <v>9565.4599999999991</v>
      </c>
      <c r="H766" s="36">
        <v>24384.09</v>
      </c>
      <c r="I766" s="36">
        <v>0</v>
      </c>
      <c r="J766" s="36">
        <v>0</v>
      </c>
      <c r="K766" s="15"/>
      <c r="L766" s="68">
        <f t="shared" si="388"/>
        <v>81245.17</v>
      </c>
    </row>
    <row r="767" spans="1:16" ht="16.5" x14ac:dyDescent="0.25">
      <c r="A767" s="81"/>
      <c r="B767" s="74"/>
      <c r="C767" s="50" t="s">
        <v>104</v>
      </c>
      <c r="D767" s="36">
        <f>D766</f>
        <v>13738.97</v>
      </c>
      <c r="E767" s="36">
        <f t="shared" ref="E767" si="408">E766</f>
        <v>13837.43</v>
      </c>
      <c r="F767" s="36">
        <f t="shared" ref="F767" si="409">F766</f>
        <v>19719.22</v>
      </c>
      <c r="G767" s="36">
        <f t="shared" ref="G767" si="410">G766</f>
        <v>9565.4599999999991</v>
      </c>
      <c r="H767" s="36">
        <v>0</v>
      </c>
      <c r="I767" s="36">
        <v>0</v>
      </c>
      <c r="J767" s="36">
        <v>0</v>
      </c>
      <c r="K767" s="15"/>
      <c r="L767" s="68">
        <f t="shared" si="388"/>
        <v>56861.08</v>
      </c>
    </row>
    <row r="768" spans="1:16" ht="16.5" x14ac:dyDescent="0.25">
      <c r="A768" s="81"/>
      <c r="B768" s="74"/>
      <c r="C768" s="50" t="s">
        <v>105</v>
      </c>
      <c r="D768" s="36">
        <v>0</v>
      </c>
      <c r="E768" s="36">
        <v>0</v>
      </c>
      <c r="F768" s="36">
        <v>0</v>
      </c>
      <c r="G768" s="36">
        <v>0</v>
      </c>
      <c r="H768" s="36">
        <f>H766</f>
        <v>24384.09</v>
      </c>
      <c r="I768" s="36">
        <f t="shared" ref="I768:J768" si="411">I766</f>
        <v>0</v>
      </c>
      <c r="J768" s="36">
        <f t="shared" si="411"/>
        <v>0</v>
      </c>
      <c r="K768" s="15"/>
      <c r="L768" s="68">
        <f t="shared" si="388"/>
        <v>24384.09</v>
      </c>
    </row>
    <row r="769" spans="1:16" ht="16.5" x14ac:dyDescent="0.25">
      <c r="A769" s="81"/>
      <c r="B769" s="74"/>
      <c r="C769" s="39" t="s">
        <v>15</v>
      </c>
      <c r="D769" s="36">
        <v>2992.8</v>
      </c>
      <c r="E769" s="36">
        <f>E773</f>
        <v>4213.2299999999996</v>
      </c>
      <c r="F769" s="36">
        <v>2368.8000000000002</v>
      </c>
      <c r="G769" s="36">
        <f>G773</f>
        <v>1900.3</v>
      </c>
      <c r="H769" s="36">
        <f>H772+H773</f>
        <v>3274.5</v>
      </c>
      <c r="I769" s="36">
        <v>0</v>
      </c>
      <c r="J769" s="36">
        <v>0</v>
      </c>
      <c r="K769" s="15"/>
      <c r="L769" s="68">
        <f t="shared" si="388"/>
        <v>14749.630000000001</v>
      </c>
    </row>
    <row r="770" spans="1:16" ht="16.5" x14ac:dyDescent="0.25">
      <c r="A770" s="81"/>
      <c r="B770" s="74"/>
      <c r="C770" s="50" t="s">
        <v>104</v>
      </c>
      <c r="D770" s="36">
        <f>D769</f>
        <v>2992.8</v>
      </c>
      <c r="E770" s="36">
        <f t="shared" ref="E770:G770" si="412">E769</f>
        <v>4213.2299999999996</v>
      </c>
      <c r="F770" s="36">
        <f t="shared" si="412"/>
        <v>2368.8000000000002</v>
      </c>
      <c r="G770" s="36">
        <f t="shared" si="412"/>
        <v>1900.3</v>
      </c>
      <c r="H770" s="36">
        <v>0</v>
      </c>
      <c r="I770" s="36">
        <v>0</v>
      </c>
      <c r="J770" s="36">
        <v>0</v>
      </c>
      <c r="K770" s="15"/>
      <c r="L770" s="68">
        <f t="shared" si="388"/>
        <v>11475.130000000001</v>
      </c>
    </row>
    <row r="771" spans="1:16" ht="16.5" x14ac:dyDescent="0.25">
      <c r="A771" s="81"/>
      <c r="B771" s="74"/>
      <c r="C771" s="50" t="s">
        <v>105</v>
      </c>
      <c r="D771" s="36">
        <v>0</v>
      </c>
      <c r="E771" s="36">
        <v>0</v>
      </c>
      <c r="F771" s="36">
        <v>0</v>
      </c>
      <c r="G771" s="36">
        <v>0</v>
      </c>
      <c r="H771" s="36">
        <f>H769</f>
        <v>3274.5</v>
      </c>
      <c r="I771" s="36">
        <f t="shared" ref="I771:J771" si="413">I769</f>
        <v>0</v>
      </c>
      <c r="J771" s="36">
        <f t="shared" si="413"/>
        <v>0</v>
      </c>
      <c r="K771" s="15"/>
      <c r="L771" s="68">
        <f t="shared" si="388"/>
        <v>3274.5</v>
      </c>
    </row>
    <row r="772" spans="1:16" ht="66" x14ac:dyDescent="0.25">
      <c r="A772" s="81"/>
      <c r="B772" s="74"/>
      <c r="C772" s="39" t="s">
        <v>8</v>
      </c>
      <c r="D772" s="36">
        <v>0</v>
      </c>
      <c r="E772" s="36">
        <v>0</v>
      </c>
      <c r="F772" s="36">
        <v>0</v>
      </c>
      <c r="G772" s="36">
        <v>0</v>
      </c>
      <c r="H772" s="36">
        <v>0</v>
      </c>
      <c r="I772" s="36">
        <v>0</v>
      </c>
      <c r="J772" s="36">
        <v>0</v>
      </c>
      <c r="K772" s="15"/>
      <c r="L772" s="68">
        <f t="shared" si="388"/>
        <v>0</v>
      </c>
    </row>
    <row r="773" spans="1:16" ht="49.5" x14ac:dyDescent="0.25">
      <c r="A773" s="81"/>
      <c r="B773" s="74"/>
      <c r="C773" s="39" t="s">
        <v>94</v>
      </c>
      <c r="D773" s="36">
        <v>2992.8</v>
      </c>
      <c r="E773" s="36">
        <v>4213.2299999999996</v>
      </c>
      <c r="F773" s="36">
        <v>2368.8000000000002</v>
      </c>
      <c r="G773" s="36">
        <v>1900.3</v>
      </c>
      <c r="H773" s="36">
        <v>3274.5</v>
      </c>
      <c r="I773" s="36">
        <v>0</v>
      </c>
      <c r="J773" s="36">
        <v>0</v>
      </c>
      <c r="K773" s="15"/>
      <c r="L773" s="68">
        <f t="shared" si="388"/>
        <v>14749.630000000001</v>
      </c>
    </row>
    <row r="774" spans="1:16" ht="16.5" x14ac:dyDescent="0.25">
      <c r="A774" s="81"/>
      <c r="B774" s="74"/>
      <c r="C774" s="50" t="s">
        <v>104</v>
      </c>
      <c r="D774" s="36">
        <f>D773</f>
        <v>2992.8</v>
      </c>
      <c r="E774" s="36">
        <f t="shared" ref="E774" si="414">E773</f>
        <v>4213.2299999999996</v>
      </c>
      <c r="F774" s="36">
        <f t="shared" ref="F774" si="415">F773</f>
        <v>2368.8000000000002</v>
      </c>
      <c r="G774" s="36">
        <f t="shared" ref="G774" si="416">G773</f>
        <v>1900.3</v>
      </c>
      <c r="H774" s="36">
        <v>0</v>
      </c>
      <c r="I774" s="36">
        <v>0</v>
      </c>
      <c r="J774" s="36">
        <v>0</v>
      </c>
      <c r="K774" s="15"/>
      <c r="L774" s="68">
        <f t="shared" si="388"/>
        <v>11475.130000000001</v>
      </c>
    </row>
    <row r="775" spans="1:16" ht="16.5" x14ac:dyDescent="0.25">
      <c r="A775" s="81"/>
      <c r="B775" s="74"/>
      <c r="C775" s="50" t="s">
        <v>105</v>
      </c>
      <c r="D775" s="36">
        <v>0</v>
      </c>
      <c r="E775" s="36">
        <v>0</v>
      </c>
      <c r="F775" s="36">
        <v>0</v>
      </c>
      <c r="G775" s="36">
        <v>0</v>
      </c>
      <c r="H775" s="36">
        <f>H773</f>
        <v>3274.5</v>
      </c>
      <c r="I775" s="36">
        <f t="shared" ref="I775:J775" si="417">I773</f>
        <v>0</v>
      </c>
      <c r="J775" s="36">
        <f t="shared" si="417"/>
        <v>0</v>
      </c>
      <c r="K775" s="15"/>
      <c r="L775" s="68">
        <f t="shared" si="388"/>
        <v>3274.5</v>
      </c>
    </row>
    <row r="776" spans="1:16" ht="33" x14ac:dyDescent="0.25">
      <c r="A776" s="81"/>
      <c r="B776" s="74"/>
      <c r="C776" s="39" t="s">
        <v>16</v>
      </c>
      <c r="D776" s="44"/>
      <c r="E776" s="36">
        <v>0</v>
      </c>
      <c r="F776" s="36">
        <v>0</v>
      </c>
      <c r="G776" s="36">
        <v>0</v>
      </c>
      <c r="H776" s="36">
        <v>0</v>
      </c>
      <c r="I776" s="36">
        <v>0</v>
      </c>
      <c r="J776" s="36">
        <v>0</v>
      </c>
      <c r="K776" s="15"/>
      <c r="L776" s="68">
        <f t="shared" si="388"/>
        <v>0</v>
      </c>
    </row>
    <row r="777" spans="1:16" ht="15.75" customHeight="1" x14ac:dyDescent="0.25">
      <c r="A777" s="81"/>
      <c r="B777" s="75"/>
      <c r="C777" s="39" t="s">
        <v>12</v>
      </c>
      <c r="D777" s="44"/>
      <c r="E777" s="36">
        <v>0</v>
      </c>
      <c r="F777" s="36">
        <v>0</v>
      </c>
      <c r="G777" s="36">
        <v>0</v>
      </c>
      <c r="H777" s="36">
        <v>0</v>
      </c>
      <c r="I777" s="36">
        <v>0</v>
      </c>
      <c r="J777" s="36">
        <v>0</v>
      </c>
      <c r="K777" s="15"/>
      <c r="L777" s="68">
        <f t="shared" si="388"/>
        <v>0</v>
      </c>
    </row>
    <row r="778" spans="1:16" ht="16.5" hidden="1" x14ac:dyDescent="0.25">
      <c r="A778" s="79" t="s">
        <v>40</v>
      </c>
      <c r="B778" s="75" t="s">
        <v>64</v>
      </c>
      <c r="C778" s="35"/>
      <c r="D778" s="44"/>
      <c r="E778" s="36"/>
      <c r="F778" s="36"/>
      <c r="G778" s="36"/>
      <c r="H778" s="36"/>
      <c r="I778" s="36"/>
      <c r="J778" s="36"/>
      <c r="K778" s="15"/>
      <c r="L778" s="68">
        <f t="shared" si="388"/>
        <v>0</v>
      </c>
    </row>
    <row r="779" spans="1:16" ht="16.5" x14ac:dyDescent="0.25">
      <c r="A779" s="79"/>
      <c r="B779" s="79"/>
      <c r="C779" s="48" t="s">
        <v>106</v>
      </c>
      <c r="D779" s="36">
        <f>D780</f>
        <v>32778.21</v>
      </c>
      <c r="E779" s="36">
        <v>0</v>
      </c>
      <c r="F779" s="36">
        <v>0</v>
      </c>
      <c r="G779" s="36">
        <v>0</v>
      </c>
      <c r="H779" s="36">
        <v>0</v>
      </c>
      <c r="I779" s="36">
        <v>0</v>
      </c>
      <c r="J779" s="36">
        <v>0</v>
      </c>
      <c r="K779" s="15"/>
      <c r="L779" s="68">
        <f t="shared" si="388"/>
        <v>32778.21</v>
      </c>
    </row>
    <row r="780" spans="1:16" ht="16.5" x14ac:dyDescent="0.25">
      <c r="A780" s="79"/>
      <c r="B780" s="79"/>
      <c r="C780" s="48" t="s">
        <v>104</v>
      </c>
      <c r="D780" s="36">
        <f>D782+D785</f>
        <v>32778.21</v>
      </c>
      <c r="E780" s="36">
        <f t="shared" ref="E780:J780" si="418">E779</f>
        <v>0</v>
      </c>
      <c r="F780" s="36">
        <f t="shared" si="418"/>
        <v>0</v>
      </c>
      <c r="G780" s="36">
        <f t="shared" si="418"/>
        <v>0</v>
      </c>
      <c r="H780" s="36">
        <f t="shared" si="418"/>
        <v>0</v>
      </c>
      <c r="I780" s="36">
        <f t="shared" si="418"/>
        <v>0</v>
      </c>
      <c r="J780" s="36">
        <f t="shared" si="418"/>
        <v>0</v>
      </c>
      <c r="K780" s="15"/>
      <c r="L780" s="68">
        <f t="shared" si="388"/>
        <v>32778.21</v>
      </c>
    </row>
    <row r="781" spans="1:16" ht="16.5" x14ac:dyDescent="0.25">
      <c r="A781" s="79"/>
      <c r="B781" s="79"/>
      <c r="C781" s="48" t="s">
        <v>105</v>
      </c>
      <c r="D781" s="44">
        <v>0</v>
      </c>
      <c r="E781" s="36">
        <v>0</v>
      </c>
      <c r="F781" s="36">
        <v>0</v>
      </c>
      <c r="G781" s="36">
        <v>0</v>
      </c>
      <c r="H781" s="36">
        <v>0</v>
      </c>
      <c r="I781" s="36">
        <v>0</v>
      </c>
      <c r="J781" s="36">
        <v>0</v>
      </c>
      <c r="K781" s="15"/>
      <c r="L781" s="68">
        <f t="shared" si="388"/>
        <v>0</v>
      </c>
    </row>
    <row r="782" spans="1:16" ht="33" x14ac:dyDescent="0.25">
      <c r="A782" s="79"/>
      <c r="B782" s="79"/>
      <c r="C782" s="35" t="s">
        <v>7</v>
      </c>
      <c r="D782" s="44">
        <f>D783</f>
        <v>31147.09</v>
      </c>
      <c r="E782" s="36">
        <v>0</v>
      </c>
      <c r="F782" s="36">
        <v>0</v>
      </c>
      <c r="G782" s="36">
        <v>0</v>
      </c>
      <c r="H782" s="36">
        <v>0</v>
      </c>
      <c r="I782" s="36">
        <v>0</v>
      </c>
      <c r="J782" s="36">
        <v>0</v>
      </c>
      <c r="K782" s="15"/>
      <c r="L782" s="68">
        <f t="shared" si="388"/>
        <v>31147.09</v>
      </c>
    </row>
    <row r="783" spans="1:16" ht="16.5" x14ac:dyDescent="0.25">
      <c r="A783" s="79"/>
      <c r="B783" s="79"/>
      <c r="C783" s="48" t="s">
        <v>104</v>
      </c>
      <c r="D783" s="36">
        <v>31147.09</v>
      </c>
      <c r="E783" s="36">
        <v>0</v>
      </c>
      <c r="F783" s="36">
        <v>0</v>
      </c>
      <c r="G783" s="36">
        <v>0</v>
      </c>
      <c r="H783" s="36">
        <v>0</v>
      </c>
      <c r="I783" s="36">
        <v>0</v>
      </c>
      <c r="J783" s="36">
        <v>0</v>
      </c>
      <c r="K783" s="15"/>
      <c r="L783" s="68">
        <f t="shared" si="388"/>
        <v>31147.09</v>
      </c>
    </row>
    <row r="784" spans="1:16" ht="82.5" x14ac:dyDescent="0.25">
      <c r="A784" s="79"/>
      <c r="B784" s="79"/>
      <c r="C784" s="35" t="s">
        <v>85</v>
      </c>
      <c r="D784" s="44">
        <f>D783</f>
        <v>31147.09</v>
      </c>
      <c r="E784" s="36">
        <v>0</v>
      </c>
      <c r="F784" s="36">
        <v>0</v>
      </c>
      <c r="G784" s="36">
        <v>0</v>
      </c>
      <c r="H784" s="36">
        <v>0</v>
      </c>
      <c r="I784" s="36">
        <v>0</v>
      </c>
      <c r="J784" s="36">
        <v>0</v>
      </c>
      <c r="K784" s="15"/>
      <c r="L784" s="68">
        <f t="shared" si="388"/>
        <v>31147.09</v>
      </c>
      <c r="P784" s="3">
        <f>L680+L722+L739+L756+L779+L804</f>
        <v>349443.52</v>
      </c>
    </row>
    <row r="785" spans="1:13" ht="33" x14ac:dyDescent="0.25">
      <c r="A785" s="79"/>
      <c r="B785" s="79"/>
      <c r="C785" s="35" t="s">
        <v>9</v>
      </c>
      <c r="D785" s="36">
        <v>1631.12</v>
      </c>
      <c r="E785" s="36">
        <v>0</v>
      </c>
      <c r="F785" s="36">
        <v>0</v>
      </c>
      <c r="G785" s="36">
        <f>0</f>
        <v>0</v>
      </c>
      <c r="H785" s="36">
        <v>0</v>
      </c>
      <c r="I785" s="36">
        <v>0</v>
      </c>
      <c r="J785" s="36">
        <v>0</v>
      </c>
      <c r="K785" s="15"/>
      <c r="L785" s="68">
        <f t="shared" si="388"/>
        <v>1631.12</v>
      </c>
    </row>
    <row r="786" spans="1:13" ht="16.5" x14ac:dyDescent="0.25">
      <c r="A786" s="79"/>
      <c r="B786" s="79"/>
      <c r="C786" s="48" t="s">
        <v>104</v>
      </c>
      <c r="D786" s="36">
        <f>D785</f>
        <v>1631.12</v>
      </c>
      <c r="E786" s="36"/>
      <c r="F786" s="36"/>
      <c r="G786" s="36"/>
      <c r="H786" s="36"/>
      <c r="I786" s="36"/>
      <c r="J786" s="36"/>
      <c r="K786" s="15"/>
      <c r="L786" s="68">
        <f t="shared" si="388"/>
        <v>1631.12</v>
      </c>
    </row>
    <row r="787" spans="1:13" ht="82.5" x14ac:dyDescent="0.25">
      <c r="A787" s="79"/>
      <c r="B787" s="79"/>
      <c r="C787" s="35" t="s">
        <v>85</v>
      </c>
      <c r="D787" s="36">
        <f>D786</f>
        <v>1631.12</v>
      </c>
      <c r="E787" s="36">
        <v>0</v>
      </c>
      <c r="F787" s="36">
        <v>0</v>
      </c>
      <c r="G787" s="36">
        <v>0</v>
      </c>
      <c r="H787" s="36">
        <v>0</v>
      </c>
      <c r="I787" s="36">
        <v>0</v>
      </c>
      <c r="J787" s="36">
        <v>0</v>
      </c>
      <c r="K787" s="15"/>
      <c r="L787" s="68">
        <f t="shared" si="388"/>
        <v>1631.12</v>
      </c>
    </row>
    <row r="788" spans="1:13" ht="16.5" x14ac:dyDescent="0.25">
      <c r="A788" s="79"/>
      <c r="B788" s="79"/>
      <c r="C788" s="35" t="s">
        <v>15</v>
      </c>
      <c r="D788" s="36">
        <v>0</v>
      </c>
      <c r="E788" s="36">
        <v>0</v>
      </c>
      <c r="F788" s="36">
        <v>0</v>
      </c>
      <c r="G788" s="36">
        <v>0</v>
      </c>
      <c r="H788" s="36">
        <v>0</v>
      </c>
      <c r="I788" s="36">
        <v>0</v>
      </c>
      <c r="J788" s="36">
        <v>0</v>
      </c>
      <c r="K788" s="15"/>
      <c r="L788" s="68">
        <f t="shared" si="388"/>
        <v>0</v>
      </c>
    </row>
    <row r="789" spans="1:13" ht="33" x14ac:dyDescent="0.25">
      <c r="A789" s="79"/>
      <c r="B789" s="79"/>
      <c r="C789" s="35" t="s">
        <v>16</v>
      </c>
      <c r="D789" s="36">
        <v>0</v>
      </c>
      <c r="E789" s="36">
        <v>0</v>
      </c>
      <c r="F789" s="36">
        <v>0</v>
      </c>
      <c r="G789" s="36">
        <v>0</v>
      </c>
      <c r="H789" s="36">
        <v>0</v>
      </c>
      <c r="I789" s="36">
        <v>0</v>
      </c>
      <c r="J789" s="36">
        <v>0</v>
      </c>
      <c r="K789" s="15"/>
      <c r="L789" s="68">
        <f t="shared" ref="L789:L852" si="419">E789+F789+G789+H789+I789+J789+D789</f>
        <v>0</v>
      </c>
    </row>
    <row r="790" spans="1:13" ht="15.75" customHeight="1" x14ac:dyDescent="0.25">
      <c r="A790" s="79"/>
      <c r="B790" s="79"/>
      <c r="C790" s="35" t="s">
        <v>12</v>
      </c>
      <c r="D790" s="36">
        <v>0</v>
      </c>
      <c r="E790" s="36">
        <v>0</v>
      </c>
      <c r="F790" s="36">
        <v>0</v>
      </c>
      <c r="G790" s="36">
        <v>0</v>
      </c>
      <c r="H790" s="36">
        <v>0</v>
      </c>
      <c r="I790" s="36">
        <v>0</v>
      </c>
      <c r="J790" s="36">
        <v>0</v>
      </c>
      <c r="K790" s="15"/>
      <c r="L790" s="68">
        <f t="shared" si="419"/>
        <v>0</v>
      </c>
      <c r="M790" s="3"/>
    </row>
    <row r="791" spans="1:13" ht="16.5" x14ac:dyDescent="0.25">
      <c r="A791" s="79" t="s">
        <v>163</v>
      </c>
      <c r="B791" s="73" t="s">
        <v>164</v>
      </c>
      <c r="C791" s="48" t="s">
        <v>106</v>
      </c>
      <c r="D791" s="36">
        <f>D794+D797</f>
        <v>32778.21</v>
      </c>
      <c r="E791" s="36">
        <v>0</v>
      </c>
      <c r="F791" s="36">
        <v>0</v>
      </c>
      <c r="G791" s="36">
        <v>0</v>
      </c>
      <c r="H791" s="36">
        <v>0</v>
      </c>
      <c r="I791" s="36">
        <v>0</v>
      </c>
      <c r="J791" s="36">
        <v>0</v>
      </c>
      <c r="K791" s="15"/>
      <c r="L791" s="68">
        <f t="shared" si="419"/>
        <v>32778.21</v>
      </c>
      <c r="M791" s="3"/>
    </row>
    <row r="792" spans="1:13" ht="16.5" x14ac:dyDescent="0.25">
      <c r="A792" s="79"/>
      <c r="B792" s="74"/>
      <c r="C792" s="48" t="s">
        <v>104</v>
      </c>
      <c r="D792" s="36">
        <f>D794+D799</f>
        <v>32778.21</v>
      </c>
      <c r="E792" s="36">
        <f t="shared" ref="E792" si="420">E791</f>
        <v>0</v>
      </c>
      <c r="F792" s="36">
        <f t="shared" ref="F792" si="421">F791</f>
        <v>0</v>
      </c>
      <c r="G792" s="36">
        <f t="shared" ref="G792" si="422">G791</f>
        <v>0</v>
      </c>
      <c r="H792" s="36">
        <f t="shared" ref="H792" si="423">H791</f>
        <v>0</v>
      </c>
      <c r="I792" s="36">
        <f t="shared" ref="I792" si="424">I791</f>
        <v>0</v>
      </c>
      <c r="J792" s="36">
        <f t="shared" ref="J792" si="425">J791</f>
        <v>0</v>
      </c>
      <c r="K792" s="15"/>
      <c r="L792" s="68">
        <f t="shared" si="419"/>
        <v>32778.21</v>
      </c>
      <c r="M792" s="3"/>
    </row>
    <row r="793" spans="1:13" ht="16.5" x14ac:dyDescent="0.25">
      <c r="A793" s="79"/>
      <c r="B793" s="74"/>
      <c r="C793" s="48" t="s">
        <v>105</v>
      </c>
      <c r="D793" s="44">
        <v>0</v>
      </c>
      <c r="E793" s="36">
        <v>0</v>
      </c>
      <c r="F793" s="36">
        <v>0</v>
      </c>
      <c r="G793" s="36">
        <v>0</v>
      </c>
      <c r="H793" s="36">
        <v>0</v>
      </c>
      <c r="I793" s="36">
        <v>0</v>
      </c>
      <c r="J793" s="36">
        <v>0</v>
      </c>
      <c r="K793" s="15"/>
      <c r="L793" s="68">
        <f t="shared" si="419"/>
        <v>0</v>
      </c>
      <c r="M793" s="3"/>
    </row>
    <row r="794" spans="1:13" ht="16.5" x14ac:dyDescent="0.25">
      <c r="A794" s="79"/>
      <c r="B794" s="74"/>
      <c r="C794" s="35" t="s">
        <v>109</v>
      </c>
      <c r="D794" s="44">
        <f>D796</f>
        <v>31147.09</v>
      </c>
      <c r="E794" s="36">
        <v>0</v>
      </c>
      <c r="F794" s="36">
        <v>0</v>
      </c>
      <c r="G794" s="36">
        <v>0</v>
      </c>
      <c r="H794" s="36">
        <v>0</v>
      </c>
      <c r="I794" s="36">
        <v>0</v>
      </c>
      <c r="J794" s="36">
        <v>0</v>
      </c>
      <c r="K794" s="15"/>
      <c r="L794" s="68">
        <f t="shared" si="419"/>
        <v>31147.09</v>
      </c>
      <c r="M794" s="3"/>
    </row>
    <row r="795" spans="1:13" ht="16.5" x14ac:dyDescent="0.25">
      <c r="A795" s="79"/>
      <c r="B795" s="74"/>
      <c r="C795" s="48" t="s">
        <v>104</v>
      </c>
      <c r="D795" s="36">
        <v>31147.09</v>
      </c>
      <c r="E795" s="36">
        <v>0</v>
      </c>
      <c r="F795" s="36">
        <v>0</v>
      </c>
      <c r="G795" s="36">
        <v>0</v>
      </c>
      <c r="H795" s="36">
        <v>0</v>
      </c>
      <c r="I795" s="36">
        <v>0</v>
      </c>
      <c r="J795" s="36">
        <v>0</v>
      </c>
      <c r="K795" s="15"/>
      <c r="L795" s="68">
        <f t="shared" si="419"/>
        <v>31147.09</v>
      </c>
      <c r="M795" s="3"/>
    </row>
    <row r="796" spans="1:13" ht="82.5" x14ac:dyDescent="0.25">
      <c r="A796" s="79"/>
      <c r="B796" s="74"/>
      <c r="C796" s="35" t="s">
        <v>85</v>
      </c>
      <c r="D796" s="36">
        <v>31147.09</v>
      </c>
      <c r="E796" s="36">
        <v>0</v>
      </c>
      <c r="F796" s="36">
        <v>0</v>
      </c>
      <c r="G796" s="36">
        <v>0</v>
      </c>
      <c r="H796" s="36">
        <v>0</v>
      </c>
      <c r="I796" s="36">
        <v>0</v>
      </c>
      <c r="J796" s="36">
        <v>0</v>
      </c>
      <c r="K796" s="15"/>
      <c r="L796" s="68">
        <f t="shared" si="419"/>
        <v>31147.09</v>
      </c>
      <c r="M796" s="3"/>
    </row>
    <row r="797" spans="1:13" ht="33" x14ac:dyDescent="0.25">
      <c r="A797" s="79"/>
      <c r="B797" s="74"/>
      <c r="C797" s="35" t="s">
        <v>9</v>
      </c>
      <c r="D797" s="44">
        <v>1631.12</v>
      </c>
      <c r="E797" s="36">
        <v>0</v>
      </c>
      <c r="F797" s="36">
        <v>0</v>
      </c>
      <c r="G797" s="36">
        <v>0</v>
      </c>
      <c r="H797" s="36">
        <v>0</v>
      </c>
      <c r="I797" s="36">
        <v>0</v>
      </c>
      <c r="J797" s="36">
        <v>0</v>
      </c>
      <c r="K797" s="15"/>
      <c r="L797" s="68">
        <f t="shared" si="419"/>
        <v>1631.12</v>
      </c>
      <c r="M797" s="3"/>
    </row>
    <row r="798" spans="1:13" ht="16.5" x14ac:dyDescent="0.25">
      <c r="A798" s="79"/>
      <c r="B798" s="74"/>
      <c r="C798" s="48" t="s">
        <v>104</v>
      </c>
      <c r="D798" s="44">
        <f>D797</f>
        <v>1631.12</v>
      </c>
      <c r="E798" s="44">
        <f t="shared" ref="E798:J798" si="426">E797</f>
        <v>0</v>
      </c>
      <c r="F798" s="44">
        <f t="shared" si="426"/>
        <v>0</v>
      </c>
      <c r="G798" s="44">
        <f t="shared" si="426"/>
        <v>0</v>
      </c>
      <c r="H798" s="44">
        <f t="shared" si="426"/>
        <v>0</v>
      </c>
      <c r="I798" s="44">
        <f t="shared" si="426"/>
        <v>0</v>
      </c>
      <c r="J798" s="44">
        <f t="shared" si="426"/>
        <v>0</v>
      </c>
      <c r="K798" s="15"/>
      <c r="L798" s="68">
        <f t="shared" si="419"/>
        <v>1631.12</v>
      </c>
      <c r="M798" s="3"/>
    </row>
    <row r="799" spans="1:13" ht="82.5" x14ac:dyDescent="0.25">
      <c r="A799" s="79"/>
      <c r="B799" s="74"/>
      <c r="C799" s="35" t="s">
        <v>85</v>
      </c>
      <c r="D799" s="36">
        <v>1631.12</v>
      </c>
      <c r="E799" s="36">
        <v>0</v>
      </c>
      <c r="F799" s="36">
        <v>0</v>
      </c>
      <c r="G799" s="36">
        <f>0</f>
        <v>0</v>
      </c>
      <c r="H799" s="36">
        <v>0</v>
      </c>
      <c r="I799" s="36">
        <v>0</v>
      </c>
      <c r="J799" s="36">
        <v>0</v>
      </c>
      <c r="K799" s="15"/>
      <c r="L799" s="68">
        <f t="shared" si="419"/>
        <v>1631.12</v>
      </c>
      <c r="M799" s="3"/>
    </row>
    <row r="800" spans="1:13" ht="16.5" x14ac:dyDescent="0.25">
      <c r="A800" s="79"/>
      <c r="B800" s="74"/>
      <c r="C800" s="35" t="s">
        <v>15</v>
      </c>
      <c r="D800" s="36">
        <v>0</v>
      </c>
      <c r="E800" s="36">
        <v>0</v>
      </c>
      <c r="F800" s="36">
        <v>0</v>
      </c>
      <c r="G800" s="36">
        <v>0</v>
      </c>
      <c r="H800" s="36">
        <v>0</v>
      </c>
      <c r="I800" s="36">
        <v>0</v>
      </c>
      <c r="J800" s="36">
        <v>0</v>
      </c>
      <c r="K800" s="15"/>
      <c r="L800" s="68">
        <f t="shared" si="419"/>
        <v>0</v>
      </c>
      <c r="M800" s="3"/>
    </row>
    <row r="801" spans="1:13" ht="33" x14ac:dyDescent="0.25">
      <c r="A801" s="79"/>
      <c r="B801" s="74"/>
      <c r="C801" s="35" t="s">
        <v>16</v>
      </c>
      <c r="D801" s="36">
        <v>0</v>
      </c>
      <c r="E801" s="36">
        <v>0</v>
      </c>
      <c r="F801" s="36">
        <v>0</v>
      </c>
      <c r="G801" s="36">
        <v>0</v>
      </c>
      <c r="H801" s="36">
        <v>0</v>
      </c>
      <c r="I801" s="36">
        <v>0</v>
      </c>
      <c r="J801" s="36">
        <v>0</v>
      </c>
      <c r="K801" s="15"/>
      <c r="L801" s="68">
        <f t="shared" si="419"/>
        <v>0</v>
      </c>
      <c r="M801" s="3"/>
    </row>
    <row r="802" spans="1:13" ht="16.5" x14ac:dyDescent="0.25">
      <c r="A802" s="79"/>
      <c r="B802" s="74"/>
      <c r="C802" s="35" t="s">
        <v>12</v>
      </c>
      <c r="D802" s="36">
        <v>0</v>
      </c>
      <c r="E802" s="36">
        <v>0</v>
      </c>
      <c r="F802" s="36">
        <v>0</v>
      </c>
      <c r="G802" s="36">
        <v>0</v>
      </c>
      <c r="H802" s="36">
        <v>0</v>
      </c>
      <c r="I802" s="36">
        <v>0</v>
      </c>
      <c r="J802" s="36">
        <v>0</v>
      </c>
      <c r="K802" s="15"/>
      <c r="L802" s="68">
        <f t="shared" si="419"/>
        <v>0</v>
      </c>
      <c r="M802" s="3"/>
    </row>
    <row r="803" spans="1:13" ht="16.5" x14ac:dyDescent="0.25">
      <c r="A803" s="79"/>
      <c r="B803" s="75"/>
      <c r="C803" s="35" t="s">
        <v>22</v>
      </c>
      <c r="D803" s="36">
        <v>0</v>
      </c>
      <c r="E803" s="36">
        <v>0</v>
      </c>
      <c r="F803" s="36">
        <v>0</v>
      </c>
      <c r="G803" s="36">
        <v>0</v>
      </c>
      <c r="H803" s="36">
        <v>0</v>
      </c>
      <c r="I803" s="36">
        <v>0</v>
      </c>
      <c r="J803" s="36">
        <v>0</v>
      </c>
      <c r="K803" s="15"/>
      <c r="L803" s="68">
        <f t="shared" si="419"/>
        <v>0</v>
      </c>
      <c r="M803" s="3"/>
    </row>
    <row r="804" spans="1:13" ht="16.5" x14ac:dyDescent="0.25">
      <c r="A804" s="79" t="s">
        <v>65</v>
      </c>
      <c r="B804" s="79" t="s">
        <v>187</v>
      </c>
      <c r="C804" s="48" t="s">
        <v>106</v>
      </c>
      <c r="D804" s="36">
        <v>0</v>
      </c>
      <c r="E804" s="36">
        <v>0</v>
      </c>
      <c r="F804" s="36">
        <f>F808+F813</f>
        <v>43547.39</v>
      </c>
      <c r="G804" s="36">
        <f>G808+G810</f>
        <v>0</v>
      </c>
      <c r="H804" s="36">
        <f>H807+H808+H810</f>
        <v>0</v>
      </c>
      <c r="I804" s="36">
        <v>0</v>
      </c>
      <c r="J804" s="36">
        <v>0</v>
      </c>
      <c r="K804" s="15"/>
      <c r="L804" s="68">
        <f t="shared" si="419"/>
        <v>43547.39</v>
      </c>
      <c r="M804" s="3"/>
    </row>
    <row r="805" spans="1:13" ht="16.5" x14ac:dyDescent="0.25">
      <c r="A805" s="79"/>
      <c r="B805" s="79"/>
      <c r="C805" s="48" t="s">
        <v>104</v>
      </c>
      <c r="D805" s="36">
        <f>D804</f>
        <v>0</v>
      </c>
      <c r="E805" s="36">
        <f t="shared" ref="E805:G805" si="427">E804</f>
        <v>0</v>
      </c>
      <c r="F805" s="36">
        <f t="shared" si="427"/>
        <v>43547.39</v>
      </c>
      <c r="G805" s="36">
        <f t="shared" si="427"/>
        <v>0</v>
      </c>
      <c r="H805" s="36">
        <v>0</v>
      </c>
      <c r="I805" s="36">
        <v>0</v>
      </c>
      <c r="J805" s="36">
        <v>0</v>
      </c>
      <c r="K805" s="15"/>
      <c r="L805" s="68">
        <f t="shared" si="419"/>
        <v>43547.39</v>
      </c>
      <c r="M805" s="3"/>
    </row>
    <row r="806" spans="1:13" ht="16.5" x14ac:dyDescent="0.25">
      <c r="A806" s="79"/>
      <c r="B806" s="79"/>
      <c r="C806" s="48" t="s">
        <v>105</v>
      </c>
      <c r="D806" s="36">
        <v>0</v>
      </c>
      <c r="E806" s="36">
        <v>0</v>
      </c>
      <c r="F806" s="36">
        <v>0</v>
      </c>
      <c r="G806" s="36">
        <v>0</v>
      </c>
      <c r="H806" s="36">
        <f>H804</f>
        <v>0</v>
      </c>
      <c r="I806" s="36">
        <f t="shared" ref="I806:J806" si="428">I804</f>
        <v>0</v>
      </c>
      <c r="J806" s="36">
        <f t="shared" si="428"/>
        <v>0</v>
      </c>
      <c r="K806" s="15"/>
      <c r="L806" s="68">
        <f t="shared" si="419"/>
        <v>0</v>
      </c>
      <c r="M806" s="3"/>
    </row>
    <row r="807" spans="1:13" ht="16.5" x14ac:dyDescent="0.25">
      <c r="A807" s="79"/>
      <c r="B807" s="79"/>
      <c r="C807" s="35" t="s">
        <v>5</v>
      </c>
      <c r="D807" s="36">
        <v>0</v>
      </c>
      <c r="E807" s="36">
        <v>0</v>
      </c>
      <c r="F807" s="36">
        <v>0</v>
      </c>
      <c r="G807" s="36">
        <v>0</v>
      </c>
      <c r="H807" s="36">
        <v>0</v>
      </c>
      <c r="I807" s="36">
        <v>0</v>
      </c>
      <c r="J807" s="36">
        <v>0</v>
      </c>
      <c r="K807" s="15"/>
      <c r="L807" s="68">
        <f t="shared" si="419"/>
        <v>0</v>
      </c>
      <c r="M807" s="3"/>
    </row>
    <row r="808" spans="1:13" ht="16.5" x14ac:dyDescent="0.25">
      <c r="A808" s="79"/>
      <c r="B808" s="79"/>
      <c r="C808" s="35" t="s">
        <v>111</v>
      </c>
      <c r="D808" s="36">
        <v>0</v>
      </c>
      <c r="E808" s="36">
        <v>0</v>
      </c>
      <c r="F808" s="36">
        <f>F809</f>
        <v>41588.79</v>
      </c>
      <c r="G808" s="36">
        <f>G809</f>
        <v>0</v>
      </c>
      <c r="H808" s="36">
        <f>H809</f>
        <v>0</v>
      </c>
      <c r="I808" s="36">
        <v>0</v>
      </c>
      <c r="J808" s="36">
        <v>0</v>
      </c>
      <c r="K808" s="15"/>
      <c r="L808" s="68">
        <f t="shared" si="419"/>
        <v>41588.79</v>
      </c>
      <c r="M808" s="3"/>
    </row>
    <row r="809" spans="1:13" ht="82.5" x14ac:dyDescent="0.25">
      <c r="A809" s="79"/>
      <c r="B809" s="79"/>
      <c r="C809" s="35" t="s">
        <v>85</v>
      </c>
      <c r="D809" s="36">
        <v>0</v>
      </c>
      <c r="E809" s="36">
        <v>0</v>
      </c>
      <c r="F809" s="36">
        <f>F821</f>
        <v>41588.79</v>
      </c>
      <c r="G809" s="36">
        <f>G832</f>
        <v>0</v>
      </c>
      <c r="H809" s="36">
        <f>H832+H854+H845</f>
        <v>0</v>
      </c>
      <c r="I809" s="36">
        <v>0</v>
      </c>
      <c r="J809" s="36">
        <v>0</v>
      </c>
      <c r="K809" s="15"/>
      <c r="L809" s="68">
        <f t="shared" si="419"/>
        <v>41588.79</v>
      </c>
      <c r="M809" s="3"/>
    </row>
    <row r="810" spans="1:13" ht="33" x14ac:dyDescent="0.25">
      <c r="A810" s="79"/>
      <c r="B810" s="79"/>
      <c r="C810" s="35" t="s">
        <v>9</v>
      </c>
      <c r="D810" s="36">
        <v>0</v>
      </c>
      <c r="E810" s="36">
        <v>0</v>
      </c>
      <c r="F810" s="36">
        <f>F813</f>
        <v>1958.6</v>
      </c>
      <c r="G810" s="36">
        <f>G813</f>
        <v>0</v>
      </c>
      <c r="H810" s="36">
        <f>H813</f>
        <v>0</v>
      </c>
      <c r="I810" s="36">
        <v>0</v>
      </c>
      <c r="J810" s="36">
        <v>0</v>
      </c>
      <c r="K810" s="15"/>
      <c r="L810" s="68">
        <f t="shared" si="419"/>
        <v>1958.6</v>
      </c>
      <c r="M810" s="3"/>
    </row>
    <row r="811" spans="1:13" ht="16.5" x14ac:dyDescent="0.25">
      <c r="A811" s="79"/>
      <c r="B811" s="79"/>
      <c r="C811" s="48" t="s">
        <v>104</v>
      </c>
      <c r="D811" s="36">
        <f>D810</f>
        <v>0</v>
      </c>
      <c r="E811" s="36">
        <f t="shared" ref="E811:G811" si="429">E810</f>
        <v>0</v>
      </c>
      <c r="F811" s="36">
        <f t="shared" si="429"/>
        <v>1958.6</v>
      </c>
      <c r="G811" s="36">
        <f t="shared" si="429"/>
        <v>0</v>
      </c>
      <c r="H811" s="36">
        <v>0</v>
      </c>
      <c r="I811" s="36">
        <v>0</v>
      </c>
      <c r="J811" s="36">
        <v>0</v>
      </c>
      <c r="K811" s="15"/>
      <c r="L811" s="68">
        <f t="shared" si="419"/>
        <v>1958.6</v>
      </c>
      <c r="M811" s="3"/>
    </row>
    <row r="812" spans="1:13" ht="16.5" x14ac:dyDescent="0.25">
      <c r="A812" s="79"/>
      <c r="B812" s="79"/>
      <c r="C812" s="48" t="s">
        <v>105</v>
      </c>
      <c r="D812" s="36">
        <v>0</v>
      </c>
      <c r="E812" s="36">
        <v>0</v>
      </c>
      <c r="F812" s="36">
        <v>0</v>
      </c>
      <c r="G812" s="36">
        <v>0</v>
      </c>
      <c r="H812" s="36">
        <f>H810</f>
        <v>0</v>
      </c>
      <c r="I812" s="36">
        <f t="shared" ref="I812:J812" si="430">I810</f>
        <v>0</v>
      </c>
      <c r="J812" s="36">
        <f t="shared" si="430"/>
        <v>0</v>
      </c>
      <c r="K812" s="15"/>
      <c r="L812" s="68">
        <f t="shared" si="419"/>
        <v>0</v>
      </c>
      <c r="M812" s="3"/>
    </row>
    <row r="813" spans="1:13" ht="82.5" x14ac:dyDescent="0.25">
      <c r="A813" s="79"/>
      <c r="B813" s="79"/>
      <c r="C813" s="35" t="s">
        <v>85</v>
      </c>
      <c r="D813" s="36">
        <v>0</v>
      </c>
      <c r="E813" s="36">
        <v>0</v>
      </c>
      <c r="F813" s="36">
        <f>F823</f>
        <v>1958.6</v>
      </c>
      <c r="G813" s="36">
        <f>G834</f>
        <v>0</v>
      </c>
      <c r="H813" s="36">
        <f>H836+H847+H857+H869</f>
        <v>0</v>
      </c>
      <c r="I813" s="36">
        <v>0</v>
      </c>
      <c r="J813" s="36">
        <v>0</v>
      </c>
      <c r="K813" s="15"/>
      <c r="L813" s="68">
        <f t="shared" si="419"/>
        <v>1958.6</v>
      </c>
      <c r="M813" s="3"/>
    </row>
    <row r="814" spans="1:13" ht="16.5" x14ac:dyDescent="0.25">
      <c r="A814" s="79"/>
      <c r="B814" s="79"/>
      <c r="C814" s="35" t="s">
        <v>15</v>
      </c>
      <c r="D814" s="36">
        <v>0</v>
      </c>
      <c r="E814" s="36">
        <v>0</v>
      </c>
      <c r="F814" s="36">
        <v>0</v>
      </c>
      <c r="G814" s="36">
        <v>0</v>
      </c>
      <c r="H814" s="36">
        <v>0</v>
      </c>
      <c r="I814" s="36">
        <v>0</v>
      </c>
      <c r="J814" s="36">
        <v>0</v>
      </c>
      <c r="K814" s="15"/>
      <c r="L814" s="68">
        <f t="shared" si="419"/>
        <v>0</v>
      </c>
      <c r="M814" s="3"/>
    </row>
    <row r="815" spans="1:13" ht="33" x14ac:dyDescent="0.25">
      <c r="A815" s="79"/>
      <c r="B815" s="79"/>
      <c r="C815" s="35" t="s">
        <v>16</v>
      </c>
      <c r="D815" s="36">
        <v>0</v>
      </c>
      <c r="E815" s="36">
        <v>0</v>
      </c>
      <c r="F815" s="36">
        <v>0</v>
      </c>
      <c r="G815" s="36">
        <v>0</v>
      </c>
      <c r="H815" s="36">
        <v>0</v>
      </c>
      <c r="I815" s="36">
        <v>0</v>
      </c>
      <c r="J815" s="36">
        <v>0</v>
      </c>
      <c r="K815" s="15"/>
      <c r="L815" s="68">
        <f t="shared" si="419"/>
        <v>0</v>
      </c>
      <c r="M815" s="3"/>
    </row>
    <row r="816" spans="1:13" ht="16.5" x14ac:dyDescent="0.25">
      <c r="A816" s="79"/>
      <c r="B816" s="73"/>
      <c r="C816" s="35" t="s">
        <v>12</v>
      </c>
      <c r="D816" s="36">
        <v>0</v>
      </c>
      <c r="E816" s="36">
        <v>0</v>
      </c>
      <c r="F816" s="36">
        <v>0</v>
      </c>
      <c r="G816" s="36">
        <v>0</v>
      </c>
      <c r="H816" s="36">
        <v>0</v>
      </c>
      <c r="I816" s="36">
        <v>0</v>
      </c>
      <c r="J816" s="36">
        <v>0</v>
      </c>
      <c r="K816" s="15"/>
      <c r="L816" s="68">
        <f t="shared" si="419"/>
        <v>0</v>
      </c>
      <c r="M816" s="3"/>
    </row>
    <row r="817" spans="1:13" ht="16.5" x14ac:dyDescent="0.25">
      <c r="A817" s="81" t="s">
        <v>166</v>
      </c>
      <c r="B817" s="73" t="s">
        <v>165</v>
      </c>
      <c r="C817" s="50" t="s">
        <v>106</v>
      </c>
      <c r="D817" s="36">
        <v>0</v>
      </c>
      <c r="E817" s="36">
        <v>0</v>
      </c>
      <c r="F817" s="36">
        <f>F818</f>
        <v>43547.39</v>
      </c>
      <c r="G817" s="36">
        <v>0</v>
      </c>
      <c r="H817" s="36">
        <v>0</v>
      </c>
      <c r="I817" s="36">
        <v>0</v>
      </c>
      <c r="J817" s="36">
        <v>0</v>
      </c>
      <c r="K817" s="15"/>
      <c r="L817" s="68">
        <f t="shared" si="419"/>
        <v>43547.39</v>
      </c>
      <c r="M817" s="3"/>
    </row>
    <row r="818" spans="1:13" ht="16.5" x14ac:dyDescent="0.25">
      <c r="A818" s="81"/>
      <c r="B818" s="74"/>
      <c r="C818" s="50" t="s">
        <v>104</v>
      </c>
      <c r="D818" s="36">
        <v>0</v>
      </c>
      <c r="E818" s="36">
        <v>0</v>
      </c>
      <c r="F818" s="36">
        <f>F821+F823</f>
        <v>43547.39</v>
      </c>
      <c r="G818" s="36">
        <v>0</v>
      </c>
      <c r="H818" s="36">
        <v>0</v>
      </c>
      <c r="I818" s="36">
        <v>0</v>
      </c>
      <c r="J818" s="36">
        <v>0</v>
      </c>
      <c r="K818" s="15"/>
      <c r="L818" s="68">
        <f t="shared" si="419"/>
        <v>43547.39</v>
      </c>
      <c r="M818" s="3"/>
    </row>
    <row r="819" spans="1:13" ht="16.5" x14ac:dyDescent="0.25">
      <c r="A819" s="81"/>
      <c r="B819" s="74"/>
      <c r="C819" s="50" t="s">
        <v>105</v>
      </c>
      <c r="D819" s="36">
        <v>0</v>
      </c>
      <c r="E819" s="36">
        <v>0</v>
      </c>
      <c r="F819" s="36">
        <v>0</v>
      </c>
      <c r="G819" s="36">
        <v>0</v>
      </c>
      <c r="H819" s="36">
        <v>0</v>
      </c>
      <c r="I819" s="36">
        <v>0</v>
      </c>
      <c r="J819" s="36">
        <v>0</v>
      </c>
      <c r="K819" s="15"/>
      <c r="L819" s="68">
        <f t="shared" si="419"/>
        <v>0</v>
      </c>
      <c r="M819" s="3"/>
    </row>
    <row r="820" spans="1:13" ht="16.5" x14ac:dyDescent="0.25">
      <c r="A820" s="81"/>
      <c r="B820" s="74"/>
      <c r="C820" s="39" t="s">
        <v>5</v>
      </c>
      <c r="D820" s="36">
        <v>0</v>
      </c>
      <c r="E820" s="36">
        <v>0</v>
      </c>
      <c r="F820" s="36">
        <v>0</v>
      </c>
      <c r="G820" s="36">
        <v>0</v>
      </c>
      <c r="H820" s="36">
        <v>0</v>
      </c>
      <c r="I820" s="36">
        <v>0</v>
      </c>
      <c r="J820" s="36">
        <v>0</v>
      </c>
      <c r="K820" s="15"/>
      <c r="L820" s="68">
        <f t="shared" si="419"/>
        <v>0</v>
      </c>
      <c r="M820" s="3"/>
    </row>
    <row r="821" spans="1:13" ht="16.5" x14ac:dyDescent="0.25">
      <c r="A821" s="81"/>
      <c r="B821" s="74"/>
      <c r="C821" s="39" t="s">
        <v>109</v>
      </c>
      <c r="D821" s="36">
        <v>0</v>
      </c>
      <c r="E821" s="36">
        <v>0</v>
      </c>
      <c r="F821" s="36">
        <v>41588.79</v>
      </c>
      <c r="G821" s="36">
        <v>0</v>
      </c>
      <c r="H821" s="36">
        <v>0</v>
      </c>
      <c r="I821" s="36">
        <v>0</v>
      </c>
      <c r="J821" s="36">
        <v>0</v>
      </c>
      <c r="K821" s="15"/>
      <c r="L821" s="68">
        <f t="shared" si="419"/>
        <v>41588.79</v>
      </c>
      <c r="M821" s="3"/>
    </row>
    <row r="822" spans="1:13" ht="82.5" x14ac:dyDescent="0.25">
      <c r="A822" s="81"/>
      <c r="B822" s="74"/>
      <c r="C822" s="39" t="s">
        <v>85</v>
      </c>
      <c r="D822" s="36">
        <f>D823</f>
        <v>0</v>
      </c>
      <c r="E822" s="36">
        <f t="shared" ref="E822:J822" si="431">E823</f>
        <v>0</v>
      </c>
      <c r="F822" s="36">
        <f t="shared" si="431"/>
        <v>1958.6</v>
      </c>
      <c r="G822" s="36">
        <f t="shared" si="431"/>
        <v>0</v>
      </c>
      <c r="H822" s="36">
        <f t="shared" si="431"/>
        <v>0</v>
      </c>
      <c r="I822" s="36">
        <f t="shared" si="431"/>
        <v>0</v>
      </c>
      <c r="J822" s="36">
        <f t="shared" si="431"/>
        <v>0</v>
      </c>
      <c r="K822" s="15"/>
      <c r="L822" s="68">
        <f t="shared" si="419"/>
        <v>1958.6</v>
      </c>
      <c r="M822" s="3"/>
    </row>
    <row r="823" spans="1:13" ht="33" x14ac:dyDescent="0.25">
      <c r="A823" s="81"/>
      <c r="B823" s="74"/>
      <c r="C823" s="39" t="s">
        <v>9</v>
      </c>
      <c r="D823" s="36">
        <v>0</v>
      </c>
      <c r="E823" s="36">
        <v>0</v>
      </c>
      <c r="F823" s="36">
        <v>1958.6</v>
      </c>
      <c r="G823" s="36">
        <v>0</v>
      </c>
      <c r="H823" s="36">
        <v>0</v>
      </c>
      <c r="I823" s="36">
        <v>0</v>
      </c>
      <c r="J823" s="36">
        <v>0</v>
      </c>
      <c r="K823" s="15"/>
      <c r="L823" s="68">
        <f t="shared" si="419"/>
        <v>1958.6</v>
      </c>
      <c r="M823" s="3"/>
    </row>
    <row r="824" spans="1:13" ht="16.5" x14ac:dyDescent="0.25">
      <c r="A824" s="81"/>
      <c r="B824" s="74"/>
      <c r="C824" s="50" t="s">
        <v>104</v>
      </c>
      <c r="D824" s="36">
        <f>D823</f>
        <v>0</v>
      </c>
      <c r="E824" s="36">
        <f t="shared" ref="E824:J824" si="432">E823</f>
        <v>0</v>
      </c>
      <c r="F824" s="36">
        <f t="shared" si="432"/>
        <v>1958.6</v>
      </c>
      <c r="G824" s="36">
        <f t="shared" si="432"/>
        <v>0</v>
      </c>
      <c r="H824" s="36">
        <f t="shared" si="432"/>
        <v>0</v>
      </c>
      <c r="I824" s="36">
        <f t="shared" si="432"/>
        <v>0</v>
      </c>
      <c r="J824" s="36">
        <f t="shared" si="432"/>
        <v>0</v>
      </c>
      <c r="K824" s="15"/>
      <c r="L824" s="68">
        <f t="shared" si="419"/>
        <v>1958.6</v>
      </c>
      <c r="M824" s="3"/>
    </row>
    <row r="825" spans="1:13" ht="82.5" x14ac:dyDescent="0.25">
      <c r="A825" s="81"/>
      <c r="B825" s="74"/>
      <c r="C825" s="39" t="s">
        <v>85</v>
      </c>
      <c r="D825" s="36">
        <v>0</v>
      </c>
      <c r="E825" s="36">
        <v>0</v>
      </c>
      <c r="F825" s="36">
        <f>F824</f>
        <v>1958.6</v>
      </c>
      <c r="G825" s="36">
        <v>0</v>
      </c>
      <c r="H825" s="36">
        <v>0</v>
      </c>
      <c r="I825" s="36">
        <v>0</v>
      </c>
      <c r="J825" s="36">
        <v>0</v>
      </c>
      <c r="K825" s="15"/>
      <c r="L825" s="68">
        <f t="shared" si="419"/>
        <v>1958.6</v>
      </c>
      <c r="M825" s="3"/>
    </row>
    <row r="826" spans="1:13" ht="16.5" x14ac:dyDescent="0.25">
      <c r="A826" s="81"/>
      <c r="B826" s="74"/>
      <c r="C826" s="39" t="s">
        <v>15</v>
      </c>
      <c r="D826" s="36">
        <v>0</v>
      </c>
      <c r="E826" s="36">
        <v>0</v>
      </c>
      <c r="F826" s="36">
        <v>0</v>
      </c>
      <c r="G826" s="36">
        <v>0</v>
      </c>
      <c r="H826" s="36">
        <v>0</v>
      </c>
      <c r="I826" s="36">
        <v>0</v>
      </c>
      <c r="J826" s="36">
        <v>0</v>
      </c>
      <c r="K826" s="15"/>
      <c r="L826" s="68">
        <f t="shared" si="419"/>
        <v>0</v>
      </c>
      <c r="M826" s="3"/>
    </row>
    <row r="827" spans="1:13" ht="33" x14ac:dyDescent="0.25">
      <c r="A827" s="81"/>
      <c r="B827" s="74"/>
      <c r="C827" s="39" t="s">
        <v>16</v>
      </c>
      <c r="D827" s="36">
        <v>0</v>
      </c>
      <c r="E827" s="36">
        <v>0</v>
      </c>
      <c r="F827" s="36">
        <v>0</v>
      </c>
      <c r="G827" s="36">
        <v>0</v>
      </c>
      <c r="H827" s="36">
        <v>0</v>
      </c>
      <c r="I827" s="36">
        <v>0</v>
      </c>
      <c r="J827" s="36">
        <v>0</v>
      </c>
      <c r="K827" s="15"/>
      <c r="L827" s="68">
        <f t="shared" si="419"/>
        <v>0</v>
      </c>
      <c r="M827" s="3"/>
    </row>
    <row r="828" spans="1:13" ht="16.5" x14ac:dyDescent="0.25">
      <c r="A828" s="81"/>
      <c r="B828" s="75"/>
      <c r="C828" s="39" t="s">
        <v>12</v>
      </c>
      <c r="D828" s="36">
        <v>0</v>
      </c>
      <c r="E828" s="36">
        <v>0</v>
      </c>
      <c r="F828" s="36">
        <v>0</v>
      </c>
      <c r="G828" s="36">
        <v>0</v>
      </c>
      <c r="H828" s="36">
        <v>0</v>
      </c>
      <c r="I828" s="36">
        <v>0</v>
      </c>
      <c r="J828" s="36">
        <v>0</v>
      </c>
      <c r="K828" s="15"/>
      <c r="L828" s="68">
        <f t="shared" si="419"/>
        <v>0</v>
      </c>
      <c r="M828" s="3"/>
    </row>
    <row r="829" spans="1:13" ht="16.5" x14ac:dyDescent="0.25">
      <c r="A829" s="81" t="s">
        <v>168</v>
      </c>
      <c r="B829" s="73" t="s">
        <v>167</v>
      </c>
      <c r="C829" s="50" t="s">
        <v>106</v>
      </c>
      <c r="D829" s="36">
        <v>0</v>
      </c>
      <c r="E829" s="36">
        <v>0</v>
      </c>
      <c r="F829" s="36">
        <v>0</v>
      </c>
      <c r="G829" s="36">
        <f>G831+G833</f>
        <v>0</v>
      </c>
      <c r="H829" s="36">
        <f>H833+H836</f>
        <v>0</v>
      </c>
      <c r="I829" s="36">
        <v>0</v>
      </c>
      <c r="J829" s="36">
        <v>0</v>
      </c>
      <c r="K829" s="15"/>
      <c r="L829" s="68">
        <f t="shared" si="419"/>
        <v>0</v>
      </c>
      <c r="M829" s="3"/>
    </row>
    <row r="830" spans="1:13" ht="16.5" x14ac:dyDescent="0.25">
      <c r="A830" s="81"/>
      <c r="B830" s="74"/>
      <c r="C830" s="50" t="s">
        <v>104</v>
      </c>
      <c r="D830" s="36">
        <v>0</v>
      </c>
      <c r="E830" s="36">
        <v>0</v>
      </c>
      <c r="F830" s="36">
        <v>0</v>
      </c>
      <c r="G830" s="36">
        <v>0</v>
      </c>
      <c r="H830" s="36">
        <v>0</v>
      </c>
      <c r="I830" s="36">
        <v>0</v>
      </c>
      <c r="J830" s="36">
        <v>0</v>
      </c>
      <c r="K830" s="15"/>
      <c r="L830" s="68">
        <f t="shared" si="419"/>
        <v>0</v>
      </c>
      <c r="M830" s="3"/>
    </row>
    <row r="831" spans="1:13" ht="16.5" x14ac:dyDescent="0.25">
      <c r="A831" s="81"/>
      <c r="B831" s="74"/>
      <c r="C831" s="50" t="s">
        <v>105</v>
      </c>
      <c r="D831" s="36">
        <v>0</v>
      </c>
      <c r="E831" s="36">
        <v>0</v>
      </c>
      <c r="F831" s="36">
        <v>0</v>
      </c>
      <c r="G831" s="36">
        <v>0</v>
      </c>
      <c r="H831" s="36">
        <v>0</v>
      </c>
      <c r="I831" s="36">
        <v>0</v>
      </c>
      <c r="J831" s="36">
        <v>0</v>
      </c>
      <c r="K831" s="15"/>
      <c r="L831" s="68">
        <f t="shared" si="419"/>
        <v>0</v>
      </c>
      <c r="M831" s="3"/>
    </row>
    <row r="832" spans="1:13" ht="16.5" x14ac:dyDescent="0.25">
      <c r="A832" s="81"/>
      <c r="B832" s="74"/>
      <c r="C832" s="39" t="s">
        <v>109</v>
      </c>
      <c r="D832" s="36">
        <v>0</v>
      </c>
      <c r="E832" s="36">
        <v>0</v>
      </c>
      <c r="F832" s="36">
        <v>0</v>
      </c>
      <c r="G832" s="36">
        <v>0</v>
      </c>
      <c r="H832" s="36">
        <f>H833</f>
        <v>0</v>
      </c>
      <c r="I832" s="36">
        <v>0</v>
      </c>
      <c r="J832" s="36">
        <v>0</v>
      </c>
      <c r="K832" s="15"/>
      <c r="L832" s="68">
        <f t="shared" si="419"/>
        <v>0</v>
      </c>
      <c r="M832" s="3"/>
    </row>
    <row r="833" spans="1:13" ht="82.5" x14ac:dyDescent="0.25">
      <c r="A833" s="81"/>
      <c r="B833" s="74"/>
      <c r="C833" s="39" t="s">
        <v>85</v>
      </c>
      <c r="D833" s="36">
        <v>0</v>
      </c>
      <c r="E833" s="36">
        <v>0</v>
      </c>
      <c r="F833" s="36">
        <v>0</v>
      </c>
      <c r="G833" s="36">
        <v>0</v>
      </c>
      <c r="H833" s="36">
        <v>0</v>
      </c>
      <c r="I833" s="36">
        <v>0</v>
      </c>
      <c r="J833" s="36">
        <v>0</v>
      </c>
      <c r="K833" s="15"/>
      <c r="L833" s="68">
        <f t="shared" si="419"/>
        <v>0</v>
      </c>
      <c r="M833" s="3"/>
    </row>
    <row r="834" spans="1:13" ht="16.5" x14ac:dyDescent="0.25">
      <c r="A834" s="81"/>
      <c r="B834" s="74"/>
      <c r="C834" s="39" t="s">
        <v>112</v>
      </c>
      <c r="D834" s="36">
        <v>0</v>
      </c>
      <c r="E834" s="36">
        <v>0</v>
      </c>
      <c r="F834" s="36">
        <v>0</v>
      </c>
      <c r="G834" s="36">
        <v>0</v>
      </c>
      <c r="H834" s="36">
        <v>0</v>
      </c>
      <c r="I834" s="36">
        <v>0</v>
      </c>
      <c r="J834" s="36">
        <v>0</v>
      </c>
      <c r="K834" s="15"/>
      <c r="L834" s="68">
        <f t="shared" si="419"/>
        <v>0</v>
      </c>
      <c r="M834" s="3">
        <f>H834+H846+H856+H864+0</f>
        <v>0</v>
      </c>
    </row>
    <row r="835" spans="1:13" ht="16.5" x14ac:dyDescent="0.25">
      <c r="A835" s="81"/>
      <c r="B835" s="74"/>
      <c r="C835" s="50" t="s">
        <v>105</v>
      </c>
      <c r="D835" s="36">
        <v>0</v>
      </c>
      <c r="E835" s="36">
        <v>0</v>
      </c>
      <c r="F835" s="36">
        <v>0</v>
      </c>
      <c r="G835" s="36">
        <v>0</v>
      </c>
      <c r="H835" s="36">
        <f>H837</f>
        <v>0</v>
      </c>
      <c r="I835" s="36">
        <v>0</v>
      </c>
      <c r="J835" s="36">
        <v>0</v>
      </c>
      <c r="K835" s="15"/>
      <c r="L835" s="68">
        <f t="shared" si="419"/>
        <v>0</v>
      </c>
      <c r="M835" s="3"/>
    </row>
    <row r="836" spans="1:13" ht="82.5" x14ac:dyDescent="0.25">
      <c r="A836" s="81"/>
      <c r="B836" s="74"/>
      <c r="C836" s="39" t="s">
        <v>85</v>
      </c>
      <c r="D836" s="36">
        <v>0</v>
      </c>
      <c r="E836" s="36">
        <v>0</v>
      </c>
      <c r="F836" s="36">
        <v>0</v>
      </c>
      <c r="G836" s="36">
        <v>0</v>
      </c>
      <c r="H836" s="36">
        <f>H834</f>
        <v>0</v>
      </c>
      <c r="I836" s="36">
        <v>0</v>
      </c>
      <c r="J836" s="36">
        <v>0</v>
      </c>
      <c r="K836" s="15"/>
      <c r="L836" s="68">
        <f t="shared" si="419"/>
        <v>0</v>
      </c>
      <c r="M836" s="3"/>
    </row>
    <row r="837" spans="1:13" ht="16.5" x14ac:dyDescent="0.25">
      <c r="A837" s="81"/>
      <c r="B837" s="74"/>
      <c r="C837" s="39" t="s">
        <v>15</v>
      </c>
      <c r="D837" s="36">
        <v>0</v>
      </c>
      <c r="E837" s="36">
        <v>0</v>
      </c>
      <c r="F837" s="36">
        <v>0</v>
      </c>
      <c r="G837" s="36">
        <v>0</v>
      </c>
      <c r="H837" s="36">
        <v>0</v>
      </c>
      <c r="I837" s="36">
        <v>0</v>
      </c>
      <c r="J837" s="36">
        <v>0</v>
      </c>
      <c r="K837" s="15"/>
      <c r="L837" s="68">
        <f t="shared" si="419"/>
        <v>0</v>
      </c>
      <c r="M837" s="3"/>
    </row>
    <row r="838" spans="1:13" ht="33" x14ac:dyDescent="0.25">
      <c r="A838" s="81"/>
      <c r="B838" s="74"/>
      <c r="C838" s="39" t="s">
        <v>16</v>
      </c>
      <c r="D838" s="36">
        <v>0</v>
      </c>
      <c r="E838" s="36">
        <v>0</v>
      </c>
      <c r="F838" s="36">
        <v>0</v>
      </c>
      <c r="G838" s="36">
        <v>0</v>
      </c>
      <c r="H838" s="36">
        <v>0</v>
      </c>
      <c r="I838" s="36">
        <v>0</v>
      </c>
      <c r="J838" s="36">
        <v>0</v>
      </c>
      <c r="K838" s="15"/>
      <c r="L838" s="68">
        <f t="shared" si="419"/>
        <v>0</v>
      </c>
      <c r="M838" s="3"/>
    </row>
    <row r="839" spans="1:13" ht="16.5" x14ac:dyDescent="0.25">
      <c r="A839" s="81"/>
      <c r="B839" s="75"/>
      <c r="C839" s="39" t="s">
        <v>12</v>
      </c>
      <c r="D839" s="36">
        <v>0</v>
      </c>
      <c r="E839" s="36">
        <v>0</v>
      </c>
      <c r="F839" s="36">
        <v>0</v>
      </c>
      <c r="G839" s="36">
        <v>0</v>
      </c>
      <c r="H839" s="36">
        <v>0</v>
      </c>
      <c r="I839" s="36">
        <v>0</v>
      </c>
      <c r="J839" s="36">
        <v>0</v>
      </c>
      <c r="K839" s="15"/>
      <c r="L839" s="68">
        <f t="shared" si="419"/>
        <v>0</v>
      </c>
      <c r="M839" s="3"/>
    </row>
    <row r="840" spans="1:13" ht="16.5" x14ac:dyDescent="0.25">
      <c r="A840" s="79" t="s">
        <v>77</v>
      </c>
      <c r="B840" s="82" t="s">
        <v>100</v>
      </c>
      <c r="C840" s="48" t="s">
        <v>106</v>
      </c>
      <c r="D840" s="36">
        <v>0</v>
      </c>
      <c r="E840" s="36">
        <v>0</v>
      </c>
      <c r="F840" s="36">
        <v>0</v>
      </c>
      <c r="G840" s="36">
        <v>0</v>
      </c>
      <c r="H840" s="36">
        <f>H844+H846</f>
        <v>0</v>
      </c>
      <c r="I840" s="36">
        <v>0</v>
      </c>
      <c r="J840" s="36">
        <v>0</v>
      </c>
      <c r="K840" s="15"/>
      <c r="L840" s="68">
        <f t="shared" si="419"/>
        <v>0</v>
      </c>
      <c r="M840" s="3"/>
    </row>
    <row r="841" spans="1:13" ht="16.5" x14ac:dyDescent="0.25">
      <c r="A841" s="79"/>
      <c r="B841" s="80"/>
      <c r="C841" s="48" t="s">
        <v>104</v>
      </c>
      <c r="D841" s="36">
        <v>0</v>
      </c>
      <c r="E841" s="36">
        <v>0</v>
      </c>
      <c r="F841" s="36">
        <v>0</v>
      </c>
      <c r="G841" s="36">
        <v>0</v>
      </c>
      <c r="H841" s="36">
        <v>0</v>
      </c>
      <c r="I841" s="36">
        <v>0</v>
      </c>
      <c r="J841" s="36">
        <v>0</v>
      </c>
      <c r="K841" s="15"/>
      <c r="L841" s="68">
        <f t="shared" si="419"/>
        <v>0</v>
      </c>
      <c r="M841" s="3"/>
    </row>
    <row r="842" spans="1:13" ht="16.5" x14ac:dyDescent="0.25">
      <c r="A842" s="79"/>
      <c r="B842" s="80"/>
      <c r="C842" s="48" t="s">
        <v>105</v>
      </c>
      <c r="D842" s="36">
        <v>0</v>
      </c>
      <c r="E842" s="36">
        <v>0</v>
      </c>
      <c r="F842" s="36">
        <v>0</v>
      </c>
      <c r="G842" s="36">
        <v>0</v>
      </c>
      <c r="H842" s="36">
        <f>H840</f>
        <v>0</v>
      </c>
      <c r="I842" s="36">
        <v>0</v>
      </c>
      <c r="J842" s="36">
        <v>0</v>
      </c>
      <c r="K842" s="15"/>
      <c r="L842" s="68">
        <f t="shared" si="419"/>
        <v>0</v>
      </c>
      <c r="M842" s="3"/>
    </row>
    <row r="843" spans="1:13" ht="16.5" x14ac:dyDescent="0.25">
      <c r="A843" s="79"/>
      <c r="B843" s="80"/>
      <c r="C843" s="35" t="s">
        <v>5</v>
      </c>
      <c r="D843" s="36">
        <v>0</v>
      </c>
      <c r="E843" s="36">
        <v>0</v>
      </c>
      <c r="F843" s="36">
        <f>F844</f>
        <v>0</v>
      </c>
      <c r="G843" s="36">
        <f>G844</f>
        <v>0</v>
      </c>
      <c r="H843" s="36">
        <v>0</v>
      </c>
      <c r="I843" s="36">
        <v>0</v>
      </c>
      <c r="J843" s="36">
        <v>0</v>
      </c>
      <c r="K843" s="15"/>
      <c r="L843" s="68">
        <f t="shared" si="419"/>
        <v>0</v>
      </c>
      <c r="M843" s="3"/>
    </row>
    <row r="844" spans="1:13" ht="16.5" x14ac:dyDescent="0.25">
      <c r="A844" s="79"/>
      <c r="B844" s="80"/>
      <c r="C844" s="35" t="s">
        <v>109</v>
      </c>
      <c r="D844" s="36">
        <v>0</v>
      </c>
      <c r="E844" s="36">
        <v>0</v>
      </c>
      <c r="F844" s="36">
        <v>0</v>
      </c>
      <c r="G844" s="36">
        <v>0</v>
      </c>
      <c r="H844" s="36">
        <f>H845</f>
        <v>0</v>
      </c>
      <c r="I844" s="36">
        <v>0</v>
      </c>
      <c r="J844" s="36">
        <v>0</v>
      </c>
      <c r="K844" s="15"/>
      <c r="L844" s="68">
        <f t="shared" si="419"/>
        <v>0</v>
      </c>
      <c r="M844" s="3"/>
    </row>
    <row r="845" spans="1:13" ht="82.5" x14ac:dyDescent="0.25">
      <c r="A845" s="79"/>
      <c r="B845" s="80"/>
      <c r="C845" s="35" t="s">
        <v>85</v>
      </c>
      <c r="D845" s="36">
        <v>0</v>
      </c>
      <c r="E845" s="36">
        <v>0</v>
      </c>
      <c r="F845" s="36">
        <f>F846</f>
        <v>0</v>
      </c>
      <c r="G845" s="36">
        <f>G846</f>
        <v>0</v>
      </c>
      <c r="H845" s="36">
        <v>0</v>
      </c>
      <c r="I845" s="36">
        <v>0</v>
      </c>
      <c r="J845" s="36">
        <v>0</v>
      </c>
      <c r="K845" s="15"/>
      <c r="L845" s="68">
        <f t="shared" si="419"/>
        <v>0</v>
      </c>
      <c r="M845" s="3"/>
    </row>
    <row r="846" spans="1:13" ht="16.5" x14ac:dyDescent="0.25">
      <c r="A846" s="79"/>
      <c r="B846" s="80"/>
      <c r="C846" s="35" t="s">
        <v>112</v>
      </c>
      <c r="D846" s="36">
        <v>0</v>
      </c>
      <c r="E846" s="36">
        <v>0</v>
      </c>
      <c r="F846" s="36">
        <v>0</v>
      </c>
      <c r="G846" s="36">
        <v>0</v>
      </c>
      <c r="H846" s="36">
        <f>H847</f>
        <v>0</v>
      </c>
      <c r="I846" s="36">
        <v>0</v>
      </c>
      <c r="J846" s="36">
        <v>0</v>
      </c>
      <c r="K846" s="15"/>
      <c r="L846" s="68">
        <f t="shared" si="419"/>
        <v>0</v>
      </c>
      <c r="M846" s="3"/>
    </row>
    <row r="847" spans="1:13" ht="82.5" x14ac:dyDescent="0.25">
      <c r="A847" s="79"/>
      <c r="B847" s="80"/>
      <c r="C847" s="35" t="s">
        <v>85</v>
      </c>
      <c r="D847" s="36">
        <v>0</v>
      </c>
      <c r="E847" s="36">
        <v>0</v>
      </c>
      <c r="F847" s="36">
        <v>0</v>
      </c>
      <c r="G847" s="36">
        <v>0</v>
      </c>
      <c r="H847" s="36">
        <v>0</v>
      </c>
      <c r="I847" s="36">
        <v>0</v>
      </c>
      <c r="J847" s="36">
        <v>0</v>
      </c>
      <c r="K847" s="15"/>
      <c r="L847" s="68">
        <f t="shared" si="419"/>
        <v>0</v>
      </c>
      <c r="M847" s="3"/>
    </row>
    <row r="848" spans="1:13" ht="16.5" x14ac:dyDescent="0.25">
      <c r="A848" s="79"/>
      <c r="B848" s="80"/>
      <c r="C848" s="35" t="s">
        <v>15</v>
      </c>
      <c r="D848" s="36">
        <v>0</v>
      </c>
      <c r="E848" s="36">
        <v>0</v>
      </c>
      <c r="F848" s="36">
        <v>0</v>
      </c>
      <c r="G848" s="36">
        <v>0</v>
      </c>
      <c r="H848" s="36">
        <v>0</v>
      </c>
      <c r="I848" s="36">
        <v>0</v>
      </c>
      <c r="J848" s="36">
        <v>0</v>
      </c>
      <c r="K848" s="15"/>
      <c r="L848" s="68">
        <f t="shared" si="419"/>
        <v>0</v>
      </c>
      <c r="M848" s="3"/>
    </row>
    <row r="849" spans="1:13" ht="33" x14ac:dyDescent="0.25">
      <c r="A849" s="79"/>
      <c r="B849" s="80"/>
      <c r="C849" s="35" t="s">
        <v>16</v>
      </c>
      <c r="D849" s="36">
        <v>0</v>
      </c>
      <c r="E849" s="36">
        <v>0</v>
      </c>
      <c r="F849" s="36">
        <v>0</v>
      </c>
      <c r="G849" s="36">
        <v>0</v>
      </c>
      <c r="H849" s="36">
        <v>0</v>
      </c>
      <c r="I849" s="36">
        <v>0</v>
      </c>
      <c r="J849" s="36">
        <v>0</v>
      </c>
      <c r="K849" s="15"/>
      <c r="L849" s="68">
        <f t="shared" si="419"/>
        <v>0</v>
      </c>
      <c r="M849" s="3"/>
    </row>
    <row r="850" spans="1:13" ht="16.5" x14ac:dyDescent="0.25">
      <c r="A850" s="79"/>
      <c r="B850" s="83"/>
      <c r="C850" s="35" t="s">
        <v>12</v>
      </c>
      <c r="D850" s="36">
        <v>0</v>
      </c>
      <c r="E850" s="36">
        <v>0</v>
      </c>
      <c r="F850" s="36">
        <v>0</v>
      </c>
      <c r="G850" s="36">
        <v>0</v>
      </c>
      <c r="H850" s="36">
        <v>0</v>
      </c>
      <c r="I850" s="36">
        <v>0</v>
      </c>
      <c r="J850" s="36">
        <v>0</v>
      </c>
      <c r="K850" s="15"/>
      <c r="L850" s="68">
        <f t="shared" si="419"/>
        <v>0</v>
      </c>
      <c r="M850" s="3"/>
    </row>
    <row r="851" spans="1:13" ht="16.5" x14ac:dyDescent="0.25">
      <c r="A851" s="81" t="s">
        <v>170</v>
      </c>
      <c r="B851" s="83" t="s">
        <v>169</v>
      </c>
      <c r="C851" s="50" t="s">
        <v>106</v>
      </c>
      <c r="D851" s="36">
        <v>0</v>
      </c>
      <c r="E851" s="36">
        <v>0</v>
      </c>
      <c r="F851" s="36">
        <f>F853+F856</f>
        <v>0</v>
      </c>
      <c r="G851" s="36">
        <f>G853+G855</f>
        <v>0</v>
      </c>
      <c r="H851" s="36">
        <f>H853</f>
        <v>0</v>
      </c>
      <c r="I851" s="36">
        <v>0</v>
      </c>
      <c r="J851" s="36">
        <v>0</v>
      </c>
      <c r="K851" s="15"/>
      <c r="L851" s="68">
        <f t="shared" si="419"/>
        <v>0</v>
      </c>
      <c r="M851" s="3"/>
    </row>
    <row r="852" spans="1:13" ht="16.5" x14ac:dyDescent="0.25">
      <c r="A852" s="81"/>
      <c r="B852" s="88"/>
      <c r="C852" s="50" t="s">
        <v>104</v>
      </c>
      <c r="D852" s="36">
        <v>0</v>
      </c>
      <c r="E852" s="36">
        <v>0</v>
      </c>
      <c r="F852" s="36">
        <v>0</v>
      </c>
      <c r="G852" s="36">
        <v>0</v>
      </c>
      <c r="H852" s="36">
        <v>0</v>
      </c>
      <c r="I852" s="36">
        <v>0</v>
      </c>
      <c r="J852" s="36">
        <v>0</v>
      </c>
      <c r="K852" s="15"/>
      <c r="L852" s="68">
        <f t="shared" si="419"/>
        <v>0</v>
      </c>
      <c r="M852" s="3"/>
    </row>
    <row r="853" spans="1:13" ht="16.5" x14ac:dyDescent="0.25">
      <c r="A853" s="81"/>
      <c r="B853" s="88"/>
      <c r="C853" s="50" t="s">
        <v>105</v>
      </c>
      <c r="D853" s="36">
        <v>0</v>
      </c>
      <c r="E853" s="36">
        <v>0</v>
      </c>
      <c r="F853" s="36">
        <f>F854</f>
        <v>0</v>
      </c>
      <c r="G853" s="36">
        <f>G854</f>
        <v>0</v>
      </c>
      <c r="H853" s="36">
        <f>H856+H854</f>
        <v>0</v>
      </c>
      <c r="I853" s="36">
        <v>0</v>
      </c>
      <c r="J853" s="36">
        <v>0</v>
      </c>
      <c r="K853" s="15"/>
      <c r="L853" s="68">
        <f t="shared" ref="L853:L916" si="433">E853+F853+G853+H853+I853+J853+D853</f>
        <v>0</v>
      </c>
      <c r="M853" s="3"/>
    </row>
    <row r="854" spans="1:13" ht="16.5" x14ac:dyDescent="0.25">
      <c r="A854" s="81"/>
      <c r="B854" s="88"/>
      <c r="C854" s="39" t="s">
        <v>109</v>
      </c>
      <c r="D854" s="36">
        <v>0</v>
      </c>
      <c r="E854" s="36">
        <v>0</v>
      </c>
      <c r="F854" s="36">
        <v>0</v>
      </c>
      <c r="G854" s="36">
        <v>0</v>
      </c>
      <c r="H854" s="36">
        <f>H855</f>
        <v>0</v>
      </c>
      <c r="I854" s="36">
        <v>0</v>
      </c>
      <c r="J854" s="36">
        <v>0</v>
      </c>
      <c r="K854" s="15"/>
      <c r="L854" s="68">
        <f t="shared" si="433"/>
        <v>0</v>
      </c>
      <c r="M854" s="3"/>
    </row>
    <row r="855" spans="1:13" ht="82.5" x14ac:dyDescent="0.25">
      <c r="A855" s="81"/>
      <c r="B855" s="88"/>
      <c r="C855" s="39" t="s">
        <v>85</v>
      </c>
      <c r="D855" s="36">
        <v>0</v>
      </c>
      <c r="E855" s="36">
        <v>0</v>
      </c>
      <c r="F855" s="36">
        <f>F856</f>
        <v>0</v>
      </c>
      <c r="G855" s="36">
        <f>G856</f>
        <v>0</v>
      </c>
      <c r="H855" s="36">
        <v>0</v>
      </c>
      <c r="I855" s="36">
        <v>0</v>
      </c>
      <c r="J855" s="36">
        <v>0</v>
      </c>
      <c r="K855" s="15"/>
      <c r="L855" s="68">
        <f t="shared" si="433"/>
        <v>0</v>
      </c>
      <c r="M855" s="3"/>
    </row>
    <row r="856" spans="1:13" ht="16.5" x14ac:dyDescent="0.25">
      <c r="A856" s="81"/>
      <c r="B856" s="88"/>
      <c r="C856" s="39" t="s">
        <v>112</v>
      </c>
      <c r="D856" s="36">
        <v>0</v>
      </c>
      <c r="E856" s="36">
        <v>0</v>
      </c>
      <c r="F856" s="36">
        <v>0</v>
      </c>
      <c r="G856" s="36">
        <v>0</v>
      </c>
      <c r="H856" s="36">
        <f>H858</f>
        <v>0</v>
      </c>
      <c r="I856" s="36">
        <v>0</v>
      </c>
      <c r="J856" s="36">
        <v>0</v>
      </c>
      <c r="K856" s="15"/>
      <c r="L856" s="68">
        <f t="shared" si="433"/>
        <v>0</v>
      </c>
      <c r="M856" s="3"/>
    </row>
    <row r="857" spans="1:13" ht="16.5" x14ac:dyDescent="0.25">
      <c r="A857" s="81"/>
      <c r="B857" s="88"/>
      <c r="C857" s="50" t="s">
        <v>105</v>
      </c>
      <c r="D857" s="36">
        <f>D856</f>
        <v>0</v>
      </c>
      <c r="E857" s="36">
        <f t="shared" ref="E857:J857" si="434">E856</f>
        <v>0</v>
      </c>
      <c r="F857" s="36">
        <f t="shared" si="434"/>
        <v>0</v>
      </c>
      <c r="G857" s="36">
        <f t="shared" si="434"/>
        <v>0</v>
      </c>
      <c r="H857" s="36">
        <f t="shared" si="434"/>
        <v>0</v>
      </c>
      <c r="I857" s="36">
        <f t="shared" si="434"/>
        <v>0</v>
      </c>
      <c r="J857" s="36">
        <f t="shared" si="434"/>
        <v>0</v>
      </c>
      <c r="K857" s="15"/>
      <c r="L857" s="68">
        <f t="shared" si="433"/>
        <v>0</v>
      </c>
      <c r="M857" s="3"/>
    </row>
    <row r="858" spans="1:13" ht="82.5" x14ac:dyDescent="0.25">
      <c r="A858" s="81"/>
      <c r="B858" s="88"/>
      <c r="C858" s="39" t="s">
        <v>85</v>
      </c>
      <c r="D858" s="36">
        <v>0</v>
      </c>
      <c r="E858" s="36">
        <v>0</v>
      </c>
      <c r="F858" s="36">
        <v>0</v>
      </c>
      <c r="G858" s="36">
        <v>0</v>
      </c>
      <c r="H858" s="36">
        <v>0</v>
      </c>
      <c r="I858" s="36">
        <v>0</v>
      </c>
      <c r="J858" s="36">
        <v>0</v>
      </c>
      <c r="K858" s="15"/>
      <c r="L858" s="68">
        <f t="shared" si="433"/>
        <v>0</v>
      </c>
      <c r="M858" s="3"/>
    </row>
    <row r="859" spans="1:13" ht="16.5" x14ac:dyDescent="0.25">
      <c r="A859" s="81"/>
      <c r="B859" s="88"/>
      <c r="C859" s="39" t="s">
        <v>15</v>
      </c>
      <c r="D859" s="36">
        <v>0</v>
      </c>
      <c r="E859" s="36">
        <v>0</v>
      </c>
      <c r="F859" s="36">
        <v>0</v>
      </c>
      <c r="G859" s="36">
        <v>0</v>
      </c>
      <c r="H859" s="36">
        <v>0</v>
      </c>
      <c r="I859" s="36">
        <v>0</v>
      </c>
      <c r="J859" s="36">
        <v>0</v>
      </c>
      <c r="K859" s="15"/>
      <c r="L859" s="68">
        <f t="shared" si="433"/>
        <v>0</v>
      </c>
      <c r="M859" s="3"/>
    </row>
    <row r="860" spans="1:13" ht="33" x14ac:dyDescent="0.25">
      <c r="A860" s="81"/>
      <c r="B860" s="88"/>
      <c r="C860" s="39" t="s">
        <v>16</v>
      </c>
      <c r="D860" s="36">
        <v>0</v>
      </c>
      <c r="E860" s="36">
        <v>0</v>
      </c>
      <c r="F860" s="36">
        <v>0</v>
      </c>
      <c r="G860" s="36">
        <v>0</v>
      </c>
      <c r="H860" s="36">
        <v>0</v>
      </c>
      <c r="I860" s="36">
        <v>0</v>
      </c>
      <c r="J860" s="36">
        <v>0</v>
      </c>
      <c r="K860" s="15"/>
      <c r="L860" s="68">
        <f t="shared" si="433"/>
        <v>0</v>
      </c>
      <c r="M860" s="3"/>
    </row>
    <row r="861" spans="1:13" ht="16.5" x14ac:dyDescent="0.25">
      <c r="A861" s="81"/>
      <c r="B861" s="82"/>
      <c r="C861" s="39" t="s">
        <v>12</v>
      </c>
      <c r="D861" s="36">
        <v>0</v>
      </c>
      <c r="E861" s="36">
        <v>0</v>
      </c>
      <c r="F861" s="36">
        <v>0</v>
      </c>
      <c r="G861" s="36">
        <v>0</v>
      </c>
      <c r="H861" s="36">
        <v>0</v>
      </c>
      <c r="I861" s="36">
        <v>0</v>
      </c>
      <c r="J861" s="36">
        <v>0</v>
      </c>
      <c r="K861" s="15"/>
      <c r="L861" s="68">
        <f t="shared" si="433"/>
        <v>0</v>
      </c>
      <c r="M861" s="3"/>
    </row>
    <row r="862" spans="1:13" ht="16.5" x14ac:dyDescent="0.25">
      <c r="A862" s="81" t="s">
        <v>188</v>
      </c>
      <c r="B862" s="83" t="s">
        <v>189</v>
      </c>
      <c r="C862" s="50" t="s">
        <v>106</v>
      </c>
      <c r="D862" s="36">
        <v>0</v>
      </c>
      <c r="E862" s="36">
        <v>0</v>
      </c>
      <c r="F862" s="36">
        <f>F864+F867</f>
        <v>0</v>
      </c>
      <c r="G862" s="36">
        <f>G864+G866</f>
        <v>0</v>
      </c>
      <c r="H862" s="36">
        <f>H864</f>
        <v>0</v>
      </c>
      <c r="I862" s="36">
        <v>0</v>
      </c>
      <c r="J862" s="36">
        <v>0</v>
      </c>
      <c r="K862" s="15"/>
      <c r="L862" s="68">
        <f t="shared" si="433"/>
        <v>0</v>
      </c>
      <c r="M862" s="3"/>
    </row>
    <row r="863" spans="1:13" ht="16.5" x14ac:dyDescent="0.25">
      <c r="A863" s="81"/>
      <c r="B863" s="88"/>
      <c r="C863" s="50" t="s">
        <v>104</v>
      </c>
      <c r="D863" s="36">
        <v>0</v>
      </c>
      <c r="E863" s="36">
        <v>0</v>
      </c>
      <c r="F863" s="36">
        <v>0</v>
      </c>
      <c r="G863" s="36">
        <v>0</v>
      </c>
      <c r="H863" s="36">
        <v>0</v>
      </c>
      <c r="I863" s="36">
        <v>0</v>
      </c>
      <c r="J863" s="36">
        <v>0</v>
      </c>
      <c r="K863" s="15"/>
      <c r="L863" s="68">
        <f t="shared" si="433"/>
        <v>0</v>
      </c>
      <c r="M863" s="3"/>
    </row>
    <row r="864" spans="1:13" ht="16.5" x14ac:dyDescent="0.25">
      <c r="A864" s="81"/>
      <c r="B864" s="88"/>
      <c r="C864" s="50" t="s">
        <v>105</v>
      </c>
      <c r="D864" s="36">
        <v>0</v>
      </c>
      <c r="E864" s="36">
        <v>0</v>
      </c>
      <c r="F864" s="36">
        <f>F865</f>
        <v>0</v>
      </c>
      <c r="G864" s="36">
        <f>G865</f>
        <v>0</v>
      </c>
      <c r="H864" s="36">
        <f>H867</f>
        <v>0</v>
      </c>
      <c r="I864" s="36">
        <v>0</v>
      </c>
      <c r="J864" s="36">
        <v>0</v>
      </c>
      <c r="K864" s="15"/>
      <c r="L864" s="68">
        <f t="shared" si="433"/>
        <v>0</v>
      </c>
      <c r="M864" s="3"/>
    </row>
    <row r="865" spans="1:15" ht="16.5" x14ac:dyDescent="0.25">
      <c r="A865" s="81"/>
      <c r="B865" s="88"/>
      <c r="C865" s="39" t="s">
        <v>109</v>
      </c>
      <c r="D865" s="36">
        <v>0</v>
      </c>
      <c r="E865" s="36">
        <v>0</v>
      </c>
      <c r="F865" s="36">
        <v>0</v>
      </c>
      <c r="G865" s="36">
        <v>0</v>
      </c>
      <c r="H865" s="36">
        <v>0</v>
      </c>
      <c r="I865" s="36">
        <v>0</v>
      </c>
      <c r="J865" s="36">
        <v>0</v>
      </c>
      <c r="K865" s="15"/>
      <c r="L865" s="68">
        <f t="shared" si="433"/>
        <v>0</v>
      </c>
      <c r="M865" s="3"/>
    </row>
    <row r="866" spans="1:15" ht="82.5" x14ac:dyDescent="0.25">
      <c r="A866" s="81"/>
      <c r="B866" s="88"/>
      <c r="C866" s="39" t="s">
        <v>85</v>
      </c>
      <c r="D866" s="36">
        <v>0</v>
      </c>
      <c r="E866" s="36">
        <v>0</v>
      </c>
      <c r="F866" s="36">
        <f>F867</f>
        <v>0</v>
      </c>
      <c r="G866" s="36">
        <f>G867</f>
        <v>0</v>
      </c>
      <c r="H866" s="36">
        <v>0</v>
      </c>
      <c r="I866" s="36">
        <v>0</v>
      </c>
      <c r="J866" s="36">
        <v>0</v>
      </c>
      <c r="K866" s="15"/>
      <c r="L866" s="68">
        <f t="shared" si="433"/>
        <v>0</v>
      </c>
      <c r="M866" s="3"/>
    </row>
    <row r="867" spans="1:15" ht="16.5" x14ac:dyDescent="0.25">
      <c r="A867" s="81"/>
      <c r="B867" s="88"/>
      <c r="C867" s="39" t="s">
        <v>112</v>
      </c>
      <c r="D867" s="36">
        <v>0</v>
      </c>
      <c r="E867" s="36">
        <v>0</v>
      </c>
      <c r="F867" s="36">
        <v>0</v>
      </c>
      <c r="G867" s="36">
        <v>0</v>
      </c>
      <c r="H867" s="36">
        <f>H869</f>
        <v>0</v>
      </c>
      <c r="I867" s="36">
        <v>0</v>
      </c>
      <c r="J867" s="36">
        <v>0</v>
      </c>
      <c r="K867" s="15"/>
      <c r="L867" s="68">
        <f t="shared" si="433"/>
        <v>0</v>
      </c>
      <c r="M867" s="3"/>
    </row>
    <row r="868" spans="1:15" ht="16.5" x14ac:dyDescent="0.25">
      <c r="A868" s="81"/>
      <c r="B868" s="88"/>
      <c r="C868" s="50" t="s">
        <v>105</v>
      </c>
      <c r="D868" s="36">
        <f>D867</f>
        <v>0</v>
      </c>
      <c r="E868" s="36">
        <f t="shared" ref="E868:J868" si="435">E867</f>
        <v>0</v>
      </c>
      <c r="F868" s="36">
        <f t="shared" si="435"/>
        <v>0</v>
      </c>
      <c r="G868" s="36">
        <f t="shared" si="435"/>
        <v>0</v>
      </c>
      <c r="H868" s="36">
        <f t="shared" si="435"/>
        <v>0</v>
      </c>
      <c r="I868" s="36">
        <f t="shared" si="435"/>
        <v>0</v>
      </c>
      <c r="J868" s="36">
        <f t="shared" si="435"/>
        <v>0</v>
      </c>
      <c r="K868" s="15"/>
      <c r="L868" s="68">
        <f t="shared" si="433"/>
        <v>0</v>
      </c>
      <c r="M868" s="3"/>
    </row>
    <row r="869" spans="1:15" ht="82.5" x14ac:dyDescent="0.25">
      <c r="A869" s="81"/>
      <c r="B869" s="88"/>
      <c r="C869" s="39" t="s">
        <v>85</v>
      </c>
      <c r="D869" s="36">
        <v>0</v>
      </c>
      <c r="E869" s="36">
        <v>0</v>
      </c>
      <c r="F869" s="36">
        <v>0</v>
      </c>
      <c r="G869" s="36">
        <v>0</v>
      </c>
      <c r="H869" s="36">
        <v>0</v>
      </c>
      <c r="I869" s="36">
        <v>0</v>
      </c>
      <c r="J869" s="36">
        <v>0</v>
      </c>
      <c r="K869" s="15"/>
      <c r="L869" s="68">
        <f t="shared" si="433"/>
        <v>0</v>
      </c>
      <c r="M869" s="3"/>
    </row>
    <row r="870" spans="1:15" ht="16.5" x14ac:dyDescent="0.25">
      <c r="A870" s="81"/>
      <c r="B870" s="88"/>
      <c r="C870" s="39" t="s">
        <v>15</v>
      </c>
      <c r="D870" s="36">
        <v>0</v>
      </c>
      <c r="E870" s="36">
        <v>0</v>
      </c>
      <c r="F870" s="36">
        <v>0</v>
      </c>
      <c r="G870" s="36">
        <v>0</v>
      </c>
      <c r="H870" s="36">
        <v>0</v>
      </c>
      <c r="I870" s="36">
        <v>0</v>
      </c>
      <c r="J870" s="36">
        <v>0</v>
      </c>
      <c r="K870" s="15"/>
      <c r="L870" s="68">
        <f t="shared" si="433"/>
        <v>0</v>
      </c>
      <c r="M870" s="3"/>
    </row>
    <row r="871" spans="1:15" ht="33" x14ac:dyDescent="0.25">
      <c r="A871" s="81"/>
      <c r="B871" s="88"/>
      <c r="C871" s="39" t="s">
        <v>16</v>
      </c>
      <c r="D871" s="36">
        <v>0</v>
      </c>
      <c r="E871" s="36">
        <v>0</v>
      </c>
      <c r="F871" s="36">
        <v>0</v>
      </c>
      <c r="G871" s="36">
        <v>0</v>
      </c>
      <c r="H871" s="36">
        <v>0</v>
      </c>
      <c r="I871" s="36">
        <v>0</v>
      </c>
      <c r="J871" s="36">
        <v>0</v>
      </c>
      <c r="K871" s="15"/>
      <c r="L871" s="68">
        <f t="shared" si="433"/>
        <v>0</v>
      </c>
      <c r="M871" s="3"/>
    </row>
    <row r="872" spans="1:15" ht="16.5" x14ac:dyDescent="0.25">
      <c r="A872" s="81"/>
      <c r="B872" s="82"/>
      <c r="C872" s="39" t="s">
        <v>12</v>
      </c>
      <c r="D872" s="36">
        <v>0</v>
      </c>
      <c r="E872" s="36">
        <v>0</v>
      </c>
      <c r="F872" s="36">
        <v>0</v>
      </c>
      <c r="G872" s="36">
        <v>0</v>
      </c>
      <c r="H872" s="36">
        <v>0</v>
      </c>
      <c r="I872" s="36">
        <v>0</v>
      </c>
      <c r="J872" s="36">
        <v>0</v>
      </c>
      <c r="K872" s="15"/>
      <c r="L872" s="68">
        <f t="shared" si="433"/>
        <v>0</v>
      </c>
      <c r="M872" s="3"/>
    </row>
    <row r="873" spans="1:15" ht="16.5" x14ac:dyDescent="0.25">
      <c r="A873" s="79" t="s">
        <v>78</v>
      </c>
      <c r="B873" s="80" t="s">
        <v>183</v>
      </c>
      <c r="C873" s="48" t="s">
        <v>106</v>
      </c>
      <c r="D873" s="36">
        <v>0</v>
      </c>
      <c r="E873" s="36">
        <v>0</v>
      </c>
      <c r="F873" s="36">
        <f>F875+F879</f>
        <v>0</v>
      </c>
      <c r="G873" s="36">
        <f>G875+G877</f>
        <v>0</v>
      </c>
      <c r="H873" s="36">
        <f>H876+H879</f>
        <v>1125.82</v>
      </c>
      <c r="I873" s="36">
        <v>0</v>
      </c>
      <c r="J873" s="36">
        <v>0</v>
      </c>
      <c r="K873" s="15"/>
      <c r="L873" s="68">
        <f t="shared" si="433"/>
        <v>1125.82</v>
      </c>
      <c r="M873" s="3"/>
    </row>
    <row r="874" spans="1:15" ht="16.5" x14ac:dyDescent="0.25">
      <c r="A874" s="79"/>
      <c r="B874" s="80"/>
      <c r="C874" s="48" t="s">
        <v>104</v>
      </c>
      <c r="D874" s="36">
        <v>0</v>
      </c>
      <c r="E874" s="36">
        <v>0</v>
      </c>
      <c r="F874" s="36">
        <v>0</v>
      </c>
      <c r="G874" s="36">
        <v>0</v>
      </c>
      <c r="H874" s="36">
        <v>0</v>
      </c>
      <c r="I874" s="36">
        <v>0</v>
      </c>
      <c r="J874" s="36">
        <v>0</v>
      </c>
      <c r="K874" s="15"/>
      <c r="L874" s="68">
        <f t="shared" si="433"/>
        <v>0</v>
      </c>
      <c r="M874" s="3"/>
    </row>
    <row r="875" spans="1:15" ht="16.5" x14ac:dyDescent="0.25">
      <c r="A875" s="79"/>
      <c r="B875" s="80"/>
      <c r="C875" s="48" t="s">
        <v>105</v>
      </c>
      <c r="D875" s="36">
        <v>0</v>
      </c>
      <c r="E875" s="36">
        <v>0</v>
      </c>
      <c r="F875" s="36">
        <f>F876</f>
        <v>0</v>
      </c>
      <c r="G875" s="36">
        <f>G876</f>
        <v>0</v>
      </c>
      <c r="H875" s="36">
        <f>H873</f>
        <v>1125.82</v>
      </c>
      <c r="I875" s="36">
        <v>0</v>
      </c>
      <c r="J875" s="36">
        <v>0</v>
      </c>
      <c r="K875" s="15"/>
      <c r="L875" s="68">
        <f t="shared" si="433"/>
        <v>1125.82</v>
      </c>
      <c r="M875" s="3"/>
    </row>
    <row r="876" spans="1:15" ht="16.5" x14ac:dyDescent="0.25">
      <c r="A876" s="79"/>
      <c r="B876" s="80"/>
      <c r="C876" s="35" t="s">
        <v>109</v>
      </c>
      <c r="D876" s="36">
        <v>0</v>
      </c>
      <c r="E876" s="36">
        <v>0</v>
      </c>
      <c r="F876" s="36">
        <v>0</v>
      </c>
      <c r="G876" s="36">
        <v>0</v>
      </c>
      <c r="H876" s="36">
        <f>H877</f>
        <v>1069.53</v>
      </c>
      <c r="I876" s="36">
        <v>0</v>
      </c>
      <c r="J876" s="36">
        <v>0</v>
      </c>
      <c r="K876" s="15"/>
      <c r="L876" s="68">
        <f t="shared" si="433"/>
        <v>1069.53</v>
      </c>
      <c r="M876" s="3"/>
    </row>
    <row r="877" spans="1:15" ht="49.5" x14ac:dyDescent="0.25">
      <c r="A877" s="79"/>
      <c r="B877" s="80"/>
      <c r="C877" s="39" t="s">
        <v>94</v>
      </c>
      <c r="D877" s="36">
        <v>0</v>
      </c>
      <c r="E877" s="36">
        <v>0</v>
      </c>
      <c r="F877" s="36">
        <f>F879</f>
        <v>0</v>
      </c>
      <c r="G877" s="36">
        <f>G879</f>
        <v>0</v>
      </c>
      <c r="H877" s="36">
        <v>1069.53</v>
      </c>
      <c r="I877" s="36">
        <v>0</v>
      </c>
      <c r="J877" s="36">
        <v>0</v>
      </c>
      <c r="K877" s="15"/>
      <c r="L877" s="68">
        <f t="shared" si="433"/>
        <v>1069.53</v>
      </c>
      <c r="M877" s="3"/>
    </row>
    <row r="878" spans="1:15" ht="16.5" x14ac:dyDescent="0.25">
      <c r="A878" s="79"/>
      <c r="B878" s="80"/>
      <c r="C878" s="39" t="s">
        <v>113</v>
      </c>
      <c r="D878" s="36"/>
      <c r="E878" s="36"/>
      <c r="F878" s="36"/>
      <c r="G878" s="36"/>
      <c r="H878" s="36">
        <f>H877</f>
        <v>1069.53</v>
      </c>
      <c r="I878" s="36"/>
      <c r="J878" s="36"/>
      <c r="K878" s="15"/>
      <c r="L878" s="68">
        <f t="shared" si="433"/>
        <v>1069.53</v>
      </c>
      <c r="M878" s="3"/>
    </row>
    <row r="879" spans="1:15" ht="16.5" x14ac:dyDescent="0.25">
      <c r="A879" s="79"/>
      <c r="B879" s="80"/>
      <c r="C879" s="35" t="s">
        <v>112</v>
      </c>
      <c r="D879" s="36">
        <v>0</v>
      </c>
      <c r="E879" s="36">
        <v>0</v>
      </c>
      <c r="F879" s="36">
        <v>0</v>
      </c>
      <c r="G879" s="36">
        <v>0</v>
      </c>
      <c r="H879" s="36">
        <v>56.29</v>
      </c>
      <c r="I879" s="36">
        <v>0</v>
      </c>
      <c r="J879" s="36">
        <v>0</v>
      </c>
      <c r="K879" s="15"/>
      <c r="L879" s="68">
        <f t="shared" si="433"/>
        <v>56.29</v>
      </c>
      <c r="M879" s="3"/>
      <c r="O879" s="3"/>
    </row>
    <row r="880" spans="1:15" ht="16.5" x14ac:dyDescent="0.25">
      <c r="A880" s="79"/>
      <c r="B880" s="80"/>
      <c r="C880" s="48" t="s">
        <v>105</v>
      </c>
      <c r="D880" s="36">
        <f>D879</f>
        <v>0</v>
      </c>
      <c r="E880" s="36">
        <f t="shared" ref="E880:J880" si="436">E879</f>
        <v>0</v>
      </c>
      <c r="F880" s="36">
        <f t="shared" si="436"/>
        <v>0</v>
      </c>
      <c r="G880" s="36">
        <f t="shared" si="436"/>
        <v>0</v>
      </c>
      <c r="H880" s="36">
        <f t="shared" si="436"/>
        <v>56.29</v>
      </c>
      <c r="I880" s="36">
        <f t="shared" si="436"/>
        <v>0</v>
      </c>
      <c r="J880" s="36">
        <f t="shared" si="436"/>
        <v>0</v>
      </c>
      <c r="K880" s="15"/>
      <c r="L880" s="68">
        <f t="shared" si="433"/>
        <v>56.29</v>
      </c>
      <c r="M880" s="3"/>
      <c r="O880" s="3"/>
    </row>
    <row r="881" spans="1:13" ht="49.5" x14ac:dyDescent="0.25">
      <c r="A881" s="79"/>
      <c r="B881" s="80"/>
      <c r="C881" s="39" t="s">
        <v>94</v>
      </c>
      <c r="D881" s="36">
        <v>0</v>
      </c>
      <c r="E881" s="36">
        <v>0</v>
      </c>
      <c r="F881" s="36">
        <v>0</v>
      </c>
      <c r="G881" s="36">
        <v>0</v>
      </c>
      <c r="H881" s="36">
        <f>H880</f>
        <v>56.29</v>
      </c>
      <c r="I881" s="36">
        <v>0</v>
      </c>
      <c r="J881" s="36">
        <v>0</v>
      </c>
      <c r="K881" s="15"/>
      <c r="L881" s="68">
        <f t="shared" si="433"/>
        <v>56.29</v>
      </c>
      <c r="M881" s="3"/>
    </row>
    <row r="882" spans="1:13" ht="16.5" x14ac:dyDescent="0.25">
      <c r="A882" s="79"/>
      <c r="B882" s="80"/>
      <c r="C882" s="39" t="s">
        <v>113</v>
      </c>
      <c r="D882" s="36"/>
      <c r="E882" s="36"/>
      <c r="F882" s="36"/>
      <c r="G882" s="36"/>
      <c r="H882" s="36">
        <f>H881</f>
        <v>56.29</v>
      </c>
      <c r="I882" s="36"/>
      <c r="J882" s="36"/>
      <c r="K882" s="15"/>
      <c r="L882" s="68">
        <f t="shared" si="433"/>
        <v>56.29</v>
      </c>
      <c r="M882" s="3"/>
    </row>
    <row r="883" spans="1:13" ht="16.5" x14ac:dyDescent="0.25">
      <c r="A883" s="79"/>
      <c r="B883" s="80"/>
      <c r="C883" s="35" t="s">
        <v>15</v>
      </c>
      <c r="D883" s="36">
        <v>0</v>
      </c>
      <c r="E883" s="36">
        <v>0</v>
      </c>
      <c r="F883" s="36">
        <v>0</v>
      </c>
      <c r="G883" s="36">
        <v>0</v>
      </c>
      <c r="H883" s="36">
        <v>0</v>
      </c>
      <c r="I883" s="36">
        <v>0</v>
      </c>
      <c r="J883" s="36">
        <v>0</v>
      </c>
      <c r="K883" s="15"/>
      <c r="L883" s="68">
        <f t="shared" si="433"/>
        <v>0</v>
      </c>
      <c r="M883" s="3"/>
    </row>
    <row r="884" spans="1:13" ht="33" x14ac:dyDescent="0.25">
      <c r="A884" s="79"/>
      <c r="B884" s="80"/>
      <c r="C884" s="35" t="s">
        <v>16</v>
      </c>
      <c r="D884" s="36">
        <v>0</v>
      </c>
      <c r="E884" s="36">
        <v>0</v>
      </c>
      <c r="F884" s="36">
        <v>0</v>
      </c>
      <c r="G884" s="36">
        <v>0</v>
      </c>
      <c r="H884" s="36">
        <v>0</v>
      </c>
      <c r="I884" s="36">
        <v>0</v>
      </c>
      <c r="J884" s="36">
        <v>0</v>
      </c>
      <c r="K884" s="15"/>
      <c r="L884" s="68">
        <f t="shared" si="433"/>
        <v>0</v>
      </c>
      <c r="M884" s="3"/>
    </row>
    <row r="885" spans="1:13" ht="16.5" x14ac:dyDescent="0.25">
      <c r="A885" s="79"/>
      <c r="B885" s="80"/>
      <c r="C885" s="35" t="s">
        <v>12</v>
      </c>
      <c r="D885" s="36">
        <v>0</v>
      </c>
      <c r="E885" s="36">
        <v>0</v>
      </c>
      <c r="F885" s="36">
        <v>0</v>
      </c>
      <c r="G885" s="36">
        <v>0</v>
      </c>
      <c r="H885" s="36">
        <v>0</v>
      </c>
      <c r="I885" s="36">
        <v>0</v>
      </c>
      <c r="J885" s="36">
        <v>0</v>
      </c>
      <c r="K885" s="15"/>
      <c r="L885" s="68">
        <f t="shared" si="433"/>
        <v>0</v>
      </c>
      <c r="M885" s="3"/>
    </row>
    <row r="886" spans="1:13" ht="1.5" hidden="1" customHeight="1" x14ac:dyDescent="0.25">
      <c r="A886" s="81" t="s">
        <v>78</v>
      </c>
      <c r="B886" s="80" t="s">
        <v>79</v>
      </c>
      <c r="C886" s="35" t="s">
        <v>22</v>
      </c>
      <c r="D886" s="36">
        <v>0</v>
      </c>
      <c r="E886" s="36">
        <v>0</v>
      </c>
      <c r="F886" s="36">
        <v>0</v>
      </c>
      <c r="G886" s="36">
        <v>0</v>
      </c>
      <c r="H886" s="36">
        <f>H887+H888+H892</f>
        <v>0</v>
      </c>
      <c r="I886" s="36">
        <v>0</v>
      </c>
      <c r="J886" s="36">
        <v>0</v>
      </c>
      <c r="K886" s="15"/>
      <c r="L886" s="68">
        <f t="shared" si="433"/>
        <v>0</v>
      </c>
      <c r="M886" s="3"/>
    </row>
    <row r="887" spans="1:13" ht="49.5" hidden="1" x14ac:dyDescent="0.25">
      <c r="A887" s="81"/>
      <c r="B887" s="80"/>
      <c r="C887" s="35" t="s">
        <v>90</v>
      </c>
      <c r="D887" s="36">
        <v>0</v>
      </c>
      <c r="E887" s="36">
        <v>0</v>
      </c>
      <c r="F887" s="36">
        <v>0</v>
      </c>
      <c r="G887" s="36">
        <v>0</v>
      </c>
      <c r="H887" s="36">
        <v>0</v>
      </c>
      <c r="I887" s="36">
        <v>0</v>
      </c>
      <c r="J887" s="36">
        <v>0</v>
      </c>
      <c r="K887" s="15"/>
      <c r="L887" s="68">
        <f t="shared" si="433"/>
        <v>0</v>
      </c>
      <c r="M887" s="3"/>
    </row>
    <row r="888" spans="1:13" ht="16.5" hidden="1" x14ac:dyDescent="0.25">
      <c r="A888" s="81"/>
      <c r="B888" s="80"/>
      <c r="C888" s="39" t="s">
        <v>5</v>
      </c>
      <c r="D888" s="36">
        <v>0</v>
      </c>
      <c r="E888" s="36">
        <v>0</v>
      </c>
      <c r="F888" s="36">
        <v>0</v>
      </c>
      <c r="G888" s="36">
        <v>0</v>
      </c>
      <c r="H888" s="36">
        <f>H889+H890</f>
        <v>0</v>
      </c>
      <c r="I888" s="36">
        <v>0</v>
      </c>
      <c r="J888" s="36">
        <v>0</v>
      </c>
      <c r="K888" s="15"/>
      <c r="L888" s="68">
        <f t="shared" si="433"/>
        <v>0</v>
      </c>
      <c r="M888" s="3"/>
    </row>
    <row r="889" spans="1:13" ht="16.5" hidden="1" x14ac:dyDescent="0.25">
      <c r="A889" s="81"/>
      <c r="B889" s="80"/>
      <c r="C889" s="39" t="s">
        <v>18</v>
      </c>
      <c r="D889" s="36">
        <v>0</v>
      </c>
      <c r="E889" s="36">
        <v>0</v>
      </c>
      <c r="F889" s="36">
        <v>0</v>
      </c>
      <c r="G889" s="36">
        <v>0</v>
      </c>
      <c r="H889" s="36">
        <v>0</v>
      </c>
      <c r="I889" s="36">
        <v>0</v>
      </c>
      <c r="J889" s="36">
        <v>0</v>
      </c>
      <c r="K889" s="15"/>
      <c r="L889" s="68">
        <f t="shared" si="433"/>
        <v>0</v>
      </c>
      <c r="M889" s="3"/>
    </row>
    <row r="890" spans="1:13" ht="82.5" hidden="1" x14ac:dyDescent="0.25">
      <c r="A890" s="81"/>
      <c r="B890" s="80"/>
      <c r="C890" s="35" t="s">
        <v>85</v>
      </c>
      <c r="D890" s="36">
        <v>0</v>
      </c>
      <c r="E890" s="36">
        <v>0</v>
      </c>
      <c r="F890" s="36">
        <v>0</v>
      </c>
      <c r="G890" s="36">
        <v>0</v>
      </c>
      <c r="H890" s="36">
        <f>H891</f>
        <v>0</v>
      </c>
      <c r="I890" s="36">
        <v>0</v>
      </c>
      <c r="J890" s="36">
        <v>0</v>
      </c>
      <c r="K890" s="15"/>
      <c r="L890" s="68">
        <f t="shared" si="433"/>
        <v>0</v>
      </c>
      <c r="M890" s="3"/>
    </row>
    <row r="891" spans="1:13" ht="49.5" hidden="1" x14ac:dyDescent="0.25">
      <c r="A891" s="81"/>
      <c r="B891" s="80"/>
      <c r="C891" s="39" t="s">
        <v>95</v>
      </c>
      <c r="D891" s="36">
        <v>0</v>
      </c>
      <c r="E891" s="36">
        <v>0</v>
      </c>
      <c r="F891" s="36">
        <v>0</v>
      </c>
      <c r="G891" s="36">
        <v>0</v>
      </c>
      <c r="H891" s="36"/>
      <c r="I891" s="36">
        <v>0</v>
      </c>
      <c r="J891" s="36">
        <v>0</v>
      </c>
      <c r="K891" s="15"/>
      <c r="L891" s="68">
        <f t="shared" si="433"/>
        <v>0</v>
      </c>
      <c r="M891" s="3"/>
    </row>
    <row r="892" spans="1:13" ht="16.5" hidden="1" x14ac:dyDescent="0.25">
      <c r="A892" s="81"/>
      <c r="B892" s="80"/>
      <c r="C892" s="39" t="s">
        <v>68</v>
      </c>
      <c r="D892" s="36">
        <v>0</v>
      </c>
      <c r="E892" s="36">
        <v>0</v>
      </c>
      <c r="F892" s="36">
        <v>0</v>
      </c>
      <c r="G892" s="36">
        <v>0</v>
      </c>
      <c r="H892" s="36">
        <v>0</v>
      </c>
      <c r="I892" s="36">
        <v>0</v>
      </c>
      <c r="J892" s="36">
        <v>0</v>
      </c>
      <c r="K892" s="15"/>
      <c r="L892" s="68">
        <f t="shared" si="433"/>
        <v>0</v>
      </c>
      <c r="M892" s="3"/>
    </row>
    <row r="893" spans="1:13" ht="33" hidden="1" x14ac:dyDescent="0.25">
      <c r="A893" s="81"/>
      <c r="B893" s="80"/>
      <c r="C893" s="39" t="s">
        <v>9</v>
      </c>
      <c r="D893" s="36">
        <v>0</v>
      </c>
      <c r="E893" s="36">
        <v>0</v>
      </c>
      <c r="F893" s="36">
        <v>0</v>
      </c>
      <c r="G893" s="36">
        <v>0</v>
      </c>
      <c r="H893" s="36">
        <v>0</v>
      </c>
      <c r="I893" s="36">
        <v>0</v>
      </c>
      <c r="J893" s="36">
        <v>0</v>
      </c>
      <c r="K893" s="15"/>
      <c r="L893" s="68">
        <f t="shared" si="433"/>
        <v>0</v>
      </c>
      <c r="M893" s="3"/>
    </row>
    <row r="894" spans="1:13" ht="82.5" hidden="1" x14ac:dyDescent="0.25">
      <c r="A894" s="81"/>
      <c r="B894" s="80"/>
      <c r="C894" s="35" t="s">
        <v>85</v>
      </c>
      <c r="D894" s="36">
        <v>0</v>
      </c>
      <c r="E894" s="36">
        <v>0</v>
      </c>
      <c r="F894" s="36">
        <v>0</v>
      </c>
      <c r="G894" s="36">
        <v>0</v>
      </c>
      <c r="H894" s="36">
        <v>0</v>
      </c>
      <c r="I894" s="36">
        <v>0</v>
      </c>
      <c r="J894" s="36">
        <v>0</v>
      </c>
      <c r="K894" s="15"/>
      <c r="L894" s="68">
        <f t="shared" si="433"/>
        <v>0</v>
      </c>
      <c r="M894" s="3"/>
    </row>
    <row r="895" spans="1:13" ht="49.5" hidden="1" x14ac:dyDescent="0.25">
      <c r="A895" s="81"/>
      <c r="B895" s="80"/>
      <c r="C895" s="39" t="s">
        <v>95</v>
      </c>
      <c r="D895" s="36">
        <v>0</v>
      </c>
      <c r="E895" s="36">
        <v>0</v>
      </c>
      <c r="F895" s="36">
        <v>0</v>
      </c>
      <c r="G895" s="36">
        <v>0</v>
      </c>
      <c r="H895" s="36">
        <v>0</v>
      </c>
      <c r="I895" s="36">
        <v>0</v>
      </c>
      <c r="J895" s="36">
        <v>0</v>
      </c>
      <c r="K895" s="15"/>
      <c r="L895" s="68">
        <f t="shared" si="433"/>
        <v>0</v>
      </c>
      <c r="M895" s="3"/>
    </row>
    <row r="896" spans="1:13" ht="16.5" hidden="1" x14ac:dyDescent="0.25">
      <c r="A896" s="84"/>
      <c r="B896" s="83"/>
      <c r="C896" s="39" t="s">
        <v>68</v>
      </c>
      <c r="D896" s="36">
        <v>0</v>
      </c>
      <c r="E896" s="36">
        <v>0</v>
      </c>
      <c r="F896" s="36">
        <v>0</v>
      </c>
      <c r="G896" s="36">
        <v>0</v>
      </c>
      <c r="H896" s="36">
        <v>0</v>
      </c>
      <c r="I896" s="36">
        <v>0</v>
      </c>
      <c r="J896" s="36">
        <v>0</v>
      </c>
      <c r="K896" s="15"/>
      <c r="L896" s="68">
        <f t="shared" si="433"/>
        <v>0</v>
      </c>
      <c r="M896" s="3"/>
    </row>
    <row r="897" spans="1:13" ht="16.5" hidden="1" x14ac:dyDescent="0.25">
      <c r="A897" s="61"/>
      <c r="B897" s="62"/>
      <c r="C897" s="39" t="s">
        <v>15</v>
      </c>
      <c r="D897" s="36">
        <v>0</v>
      </c>
      <c r="E897" s="36">
        <v>0</v>
      </c>
      <c r="F897" s="36">
        <v>0</v>
      </c>
      <c r="G897" s="36">
        <v>0</v>
      </c>
      <c r="H897" s="36">
        <v>0</v>
      </c>
      <c r="I897" s="36">
        <v>0</v>
      </c>
      <c r="J897" s="36">
        <v>0</v>
      </c>
      <c r="K897" s="15"/>
      <c r="L897" s="68">
        <f t="shared" si="433"/>
        <v>0</v>
      </c>
      <c r="M897" s="3"/>
    </row>
    <row r="898" spans="1:13" ht="33" hidden="1" x14ac:dyDescent="0.25">
      <c r="A898" s="61"/>
      <c r="B898" s="62"/>
      <c r="C898" s="39" t="s">
        <v>16</v>
      </c>
      <c r="D898" s="36">
        <v>0</v>
      </c>
      <c r="E898" s="36">
        <v>0</v>
      </c>
      <c r="F898" s="36">
        <v>0</v>
      </c>
      <c r="G898" s="36">
        <v>0</v>
      </c>
      <c r="H898" s="36">
        <v>0</v>
      </c>
      <c r="I898" s="36">
        <v>0</v>
      </c>
      <c r="J898" s="36">
        <v>0</v>
      </c>
      <c r="K898" s="15"/>
      <c r="L898" s="68">
        <f t="shared" si="433"/>
        <v>0</v>
      </c>
      <c r="M898" s="3"/>
    </row>
    <row r="899" spans="1:13" ht="16.5" hidden="1" x14ac:dyDescent="0.25">
      <c r="A899" s="61"/>
      <c r="B899" s="62"/>
      <c r="C899" s="39" t="s">
        <v>12</v>
      </c>
      <c r="D899" s="36">
        <v>0</v>
      </c>
      <c r="E899" s="36">
        <v>0</v>
      </c>
      <c r="F899" s="36">
        <v>0</v>
      </c>
      <c r="G899" s="36">
        <v>0</v>
      </c>
      <c r="H899" s="36">
        <v>0</v>
      </c>
      <c r="I899" s="36">
        <v>0</v>
      </c>
      <c r="J899" s="36">
        <v>0</v>
      </c>
      <c r="K899" s="15"/>
      <c r="L899" s="68">
        <f t="shared" si="433"/>
        <v>0</v>
      </c>
      <c r="M899" s="3"/>
    </row>
    <row r="900" spans="1:13" ht="16.5" x14ac:dyDescent="0.25">
      <c r="A900" s="79" t="s">
        <v>42</v>
      </c>
      <c r="B900" s="79" t="s">
        <v>171</v>
      </c>
      <c r="C900" s="48" t="s">
        <v>106</v>
      </c>
      <c r="D900" s="36">
        <f>D901</f>
        <v>1333.5700000000002</v>
      </c>
      <c r="E900" s="36">
        <f>E906</f>
        <v>0</v>
      </c>
      <c r="F900" s="36">
        <f>F906</f>
        <v>0</v>
      </c>
      <c r="G900" s="36">
        <v>0</v>
      </c>
      <c r="H900" s="36">
        <f>H902</f>
        <v>199</v>
      </c>
      <c r="I900" s="36">
        <v>0</v>
      </c>
      <c r="J900" s="36">
        <v>0</v>
      </c>
      <c r="K900" s="15"/>
      <c r="L900" s="68">
        <f t="shared" si="433"/>
        <v>1532.5700000000002</v>
      </c>
    </row>
    <row r="901" spans="1:13" ht="16.5" x14ac:dyDescent="0.25">
      <c r="A901" s="79"/>
      <c r="B901" s="79"/>
      <c r="C901" s="48" t="s">
        <v>104</v>
      </c>
      <c r="D901" s="44">
        <f>D903+D907</f>
        <v>1333.5700000000002</v>
      </c>
      <c r="E901" s="36">
        <v>0</v>
      </c>
      <c r="F901" s="36">
        <v>0</v>
      </c>
      <c r="G901" s="36">
        <v>0</v>
      </c>
      <c r="H901" s="36">
        <v>0</v>
      </c>
      <c r="I901" s="36">
        <v>0</v>
      </c>
      <c r="J901" s="36">
        <v>0</v>
      </c>
      <c r="K901" s="15"/>
      <c r="L901" s="68">
        <f t="shared" si="433"/>
        <v>1333.5700000000002</v>
      </c>
    </row>
    <row r="902" spans="1:13" ht="16.5" x14ac:dyDescent="0.25">
      <c r="A902" s="79"/>
      <c r="B902" s="79"/>
      <c r="C902" s="48" t="s">
        <v>105</v>
      </c>
      <c r="D902" s="36">
        <v>0</v>
      </c>
      <c r="E902" s="36">
        <v>0</v>
      </c>
      <c r="F902" s="36">
        <v>0</v>
      </c>
      <c r="G902" s="36">
        <v>0</v>
      </c>
      <c r="H902" s="36">
        <f>H911</f>
        <v>199</v>
      </c>
      <c r="I902" s="36">
        <v>0</v>
      </c>
      <c r="J902" s="36">
        <v>0</v>
      </c>
      <c r="K902" s="15"/>
      <c r="L902" s="68">
        <f t="shared" si="433"/>
        <v>199</v>
      </c>
    </row>
    <row r="903" spans="1:13" ht="16.5" x14ac:dyDescent="0.25">
      <c r="A903" s="79"/>
      <c r="B903" s="79"/>
      <c r="C903" s="35" t="s">
        <v>109</v>
      </c>
      <c r="D903" s="36">
        <v>279.19</v>
      </c>
      <c r="E903" s="36">
        <v>0</v>
      </c>
      <c r="F903" s="36">
        <v>0</v>
      </c>
      <c r="G903" s="36">
        <v>0</v>
      </c>
      <c r="H903" s="36">
        <v>0</v>
      </c>
      <c r="I903" s="36">
        <v>0</v>
      </c>
      <c r="J903" s="36">
        <v>0</v>
      </c>
      <c r="K903" s="15"/>
      <c r="L903" s="68">
        <f t="shared" si="433"/>
        <v>279.19</v>
      </c>
    </row>
    <row r="904" spans="1:13" ht="82.5" x14ac:dyDescent="0.25">
      <c r="A904" s="79"/>
      <c r="B904" s="79"/>
      <c r="C904" s="35" t="s">
        <v>85</v>
      </c>
      <c r="D904" s="36">
        <v>0</v>
      </c>
      <c r="E904" s="36">
        <v>0</v>
      </c>
      <c r="F904" s="36">
        <v>0</v>
      </c>
      <c r="G904" s="36">
        <v>0</v>
      </c>
      <c r="H904" s="36">
        <v>0</v>
      </c>
      <c r="I904" s="36">
        <v>0</v>
      </c>
      <c r="J904" s="36">
        <v>0</v>
      </c>
      <c r="K904" s="15"/>
      <c r="L904" s="68">
        <f t="shared" si="433"/>
        <v>0</v>
      </c>
    </row>
    <row r="905" spans="1:13" ht="49.5" x14ac:dyDescent="0.25">
      <c r="A905" s="79"/>
      <c r="B905" s="79"/>
      <c r="C905" s="39" t="s">
        <v>95</v>
      </c>
      <c r="D905" s="36">
        <v>279.19</v>
      </c>
      <c r="E905" s="36">
        <v>0</v>
      </c>
      <c r="F905" s="36">
        <v>0</v>
      </c>
      <c r="G905" s="36">
        <v>0</v>
      </c>
      <c r="H905" s="36">
        <f>H906</f>
        <v>0</v>
      </c>
      <c r="I905" s="36">
        <v>0</v>
      </c>
      <c r="J905" s="36">
        <v>0</v>
      </c>
      <c r="K905" s="15"/>
      <c r="L905" s="68">
        <f t="shared" si="433"/>
        <v>279.19</v>
      </c>
    </row>
    <row r="906" spans="1:13" ht="16.5" x14ac:dyDescent="0.25">
      <c r="A906" s="79"/>
      <c r="B906" s="79"/>
      <c r="C906" s="35" t="s">
        <v>68</v>
      </c>
      <c r="D906" s="36">
        <f>D905</f>
        <v>279.19</v>
      </c>
      <c r="E906" s="36">
        <f>E910</f>
        <v>0</v>
      </c>
      <c r="F906" s="36">
        <f>F910</f>
        <v>0</v>
      </c>
      <c r="G906" s="36">
        <v>0</v>
      </c>
      <c r="H906" s="36">
        <f>H910</f>
        <v>0</v>
      </c>
      <c r="I906" s="36">
        <v>0</v>
      </c>
      <c r="J906" s="36">
        <v>0</v>
      </c>
      <c r="K906" s="15"/>
      <c r="L906" s="68">
        <f t="shared" si="433"/>
        <v>279.19</v>
      </c>
    </row>
    <row r="907" spans="1:13" ht="33" x14ac:dyDescent="0.25">
      <c r="A907" s="79"/>
      <c r="B907" s="79"/>
      <c r="C907" s="35" t="s">
        <v>9</v>
      </c>
      <c r="D907" s="36">
        <f>D911</f>
        <v>1054.3800000000001</v>
      </c>
      <c r="E907" s="36">
        <v>0</v>
      </c>
      <c r="F907" s="36">
        <v>0</v>
      </c>
      <c r="G907" s="36">
        <v>0</v>
      </c>
      <c r="H907" s="36">
        <f>H911</f>
        <v>199</v>
      </c>
      <c r="I907" s="36">
        <v>0</v>
      </c>
      <c r="J907" s="36">
        <v>0</v>
      </c>
      <c r="K907" s="15"/>
      <c r="L907" s="68">
        <f t="shared" si="433"/>
        <v>1253.3800000000001</v>
      </c>
    </row>
    <row r="908" spans="1:13" ht="16.5" x14ac:dyDescent="0.25">
      <c r="A908" s="79"/>
      <c r="B908" s="79"/>
      <c r="C908" s="48" t="s">
        <v>104</v>
      </c>
      <c r="D908" s="36">
        <f>D907</f>
        <v>1054.3800000000001</v>
      </c>
      <c r="E908" s="36">
        <f t="shared" ref="E908:G908" si="437">E907</f>
        <v>0</v>
      </c>
      <c r="F908" s="36">
        <f t="shared" si="437"/>
        <v>0</v>
      </c>
      <c r="G908" s="36">
        <f t="shared" si="437"/>
        <v>0</v>
      </c>
      <c r="H908" s="36">
        <v>0</v>
      </c>
      <c r="I908" s="36">
        <v>0</v>
      </c>
      <c r="J908" s="36">
        <v>0</v>
      </c>
      <c r="K908" s="15"/>
      <c r="L908" s="68">
        <f t="shared" si="433"/>
        <v>1054.3800000000001</v>
      </c>
    </row>
    <row r="909" spans="1:13" ht="16.5" x14ac:dyDescent="0.25">
      <c r="A909" s="79"/>
      <c r="B909" s="79"/>
      <c r="C909" s="48" t="s">
        <v>105</v>
      </c>
      <c r="D909" s="36">
        <v>0</v>
      </c>
      <c r="E909" s="36">
        <v>0</v>
      </c>
      <c r="F909" s="36">
        <v>0</v>
      </c>
      <c r="G909" s="36">
        <v>0</v>
      </c>
      <c r="H909" s="36">
        <f>H907</f>
        <v>199</v>
      </c>
      <c r="I909" s="36">
        <f t="shared" ref="I909:J909" si="438">I907</f>
        <v>0</v>
      </c>
      <c r="J909" s="36">
        <f t="shared" si="438"/>
        <v>0</v>
      </c>
      <c r="K909" s="15"/>
      <c r="L909" s="68">
        <f t="shared" si="433"/>
        <v>199</v>
      </c>
    </row>
    <row r="910" spans="1:13" ht="82.5" x14ac:dyDescent="0.25">
      <c r="A910" s="79"/>
      <c r="B910" s="79"/>
      <c r="C910" s="35" t="s">
        <v>85</v>
      </c>
      <c r="D910" s="36">
        <v>0</v>
      </c>
      <c r="E910" s="36">
        <f>E911</f>
        <v>0</v>
      </c>
      <c r="F910" s="36">
        <f>F911</f>
        <v>0</v>
      </c>
      <c r="G910" s="36">
        <v>0</v>
      </c>
      <c r="H910" s="36">
        <v>0</v>
      </c>
      <c r="I910" s="36">
        <v>0</v>
      </c>
      <c r="J910" s="36">
        <v>0</v>
      </c>
      <c r="K910" s="15"/>
      <c r="L910" s="68">
        <f t="shared" si="433"/>
        <v>0</v>
      </c>
    </row>
    <row r="911" spans="1:13" ht="49.5" x14ac:dyDescent="0.25">
      <c r="A911" s="79"/>
      <c r="B911" s="79"/>
      <c r="C911" s="39" t="s">
        <v>95</v>
      </c>
      <c r="D911" s="36">
        <v>1054.3800000000001</v>
      </c>
      <c r="E911" s="36">
        <v>0</v>
      </c>
      <c r="F911" s="36">
        <f>F925</f>
        <v>0</v>
      </c>
      <c r="G911" s="36">
        <v>0</v>
      </c>
      <c r="H911" s="36">
        <f>H925</f>
        <v>199</v>
      </c>
      <c r="I911" s="36">
        <v>0</v>
      </c>
      <c r="J911" s="36">
        <v>0</v>
      </c>
      <c r="K911" s="15"/>
      <c r="L911" s="68">
        <f t="shared" si="433"/>
        <v>1253.3800000000001</v>
      </c>
    </row>
    <row r="912" spans="1:13" ht="16.5" x14ac:dyDescent="0.25">
      <c r="A912" s="79"/>
      <c r="B912" s="79"/>
      <c r="C912" s="35" t="s">
        <v>68</v>
      </c>
      <c r="D912" s="36">
        <v>0</v>
      </c>
      <c r="E912" s="36">
        <v>0</v>
      </c>
      <c r="F912" s="36">
        <v>0</v>
      </c>
      <c r="G912" s="36">
        <v>0</v>
      </c>
      <c r="H912" s="36">
        <v>0</v>
      </c>
      <c r="I912" s="36">
        <v>0</v>
      </c>
      <c r="J912" s="36">
        <v>0</v>
      </c>
      <c r="K912" s="15"/>
      <c r="L912" s="68">
        <f t="shared" si="433"/>
        <v>0</v>
      </c>
    </row>
    <row r="913" spans="1:12" ht="16.5" x14ac:dyDescent="0.25">
      <c r="A913" s="79"/>
      <c r="B913" s="79"/>
      <c r="C913" s="35" t="s">
        <v>15</v>
      </c>
      <c r="D913" s="36">
        <v>0</v>
      </c>
      <c r="E913" s="36">
        <v>0</v>
      </c>
      <c r="F913" s="36">
        <v>0</v>
      </c>
      <c r="G913" s="36">
        <v>0</v>
      </c>
      <c r="H913" s="36">
        <v>0</v>
      </c>
      <c r="I913" s="36">
        <v>0</v>
      </c>
      <c r="J913" s="36">
        <v>0</v>
      </c>
      <c r="K913" s="15"/>
      <c r="L913" s="68">
        <f t="shared" si="433"/>
        <v>0</v>
      </c>
    </row>
    <row r="914" spans="1:12" ht="33" x14ac:dyDescent="0.25">
      <c r="A914" s="79"/>
      <c r="B914" s="79"/>
      <c r="C914" s="35" t="s">
        <v>16</v>
      </c>
      <c r="D914" s="36">
        <v>0</v>
      </c>
      <c r="E914" s="36">
        <v>0</v>
      </c>
      <c r="F914" s="36">
        <v>0</v>
      </c>
      <c r="G914" s="36">
        <v>0</v>
      </c>
      <c r="H914" s="36">
        <v>0</v>
      </c>
      <c r="I914" s="36">
        <v>0</v>
      </c>
      <c r="J914" s="36">
        <v>0</v>
      </c>
      <c r="K914" s="15"/>
      <c r="L914" s="68">
        <f t="shared" si="433"/>
        <v>0</v>
      </c>
    </row>
    <row r="915" spans="1:12" ht="16.5" x14ac:dyDescent="0.25">
      <c r="A915" s="79"/>
      <c r="B915" s="79"/>
      <c r="C915" s="35" t="s">
        <v>12</v>
      </c>
      <c r="D915" s="36">
        <v>0</v>
      </c>
      <c r="E915" s="36">
        <v>0</v>
      </c>
      <c r="F915" s="36">
        <v>0</v>
      </c>
      <c r="G915" s="36">
        <v>0</v>
      </c>
      <c r="H915" s="36">
        <v>0</v>
      </c>
      <c r="I915" s="36">
        <v>0</v>
      </c>
      <c r="J915" s="36">
        <v>0</v>
      </c>
      <c r="K915" s="15"/>
      <c r="L915" s="68">
        <f t="shared" si="433"/>
        <v>0</v>
      </c>
    </row>
    <row r="916" spans="1:12" ht="16.5" x14ac:dyDescent="0.25">
      <c r="A916" s="79" t="s">
        <v>43</v>
      </c>
      <c r="B916" s="79" t="s">
        <v>172</v>
      </c>
      <c r="C916" s="48" t="s">
        <v>106</v>
      </c>
      <c r="D916" s="36">
        <f>D917</f>
        <v>1039.69</v>
      </c>
      <c r="E916" s="36">
        <f>E920</f>
        <v>0</v>
      </c>
      <c r="F916" s="36">
        <f>F920</f>
        <v>0</v>
      </c>
      <c r="G916" s="36">
        <v>0</v>
      </c>
      <c r="H916" s="36">
        <f>H918</f>
        <v>199</v>
      </c>
      <c r="I916" s="36">
        <v>0</v>
      </c>
      <c r="J916" s="36">
        <v>0</v>
      </c>
      <c r="K916" s="15"/>
      <c r="L916" s="68">
        <f t="shared" si="433"/>
        <v>1238.69</v>
      </c>
    </row>
    <row r="917" spans="1:12" ht="16.5" x14ac:dyDescent="0.25">
      <c r="A917" s="79"/>
      <c r="B917" s="79"/>
      <c r="C917" s="48" t="s">
        <v>104</v>
      </c>
      <c r="D917" s="36">
        <f>D925</f>
        <v>1039.69</v>
      </c>
      <c r="E917" s="36">
        <f t="shared" ref="E917:G917" si="439">E916</f>
        <v>0</v>
      </c>
      <c r="F917" s="36">
        <f t="shared" si="439"/>
        <v>0</v>
      </c>
      <c r="G917" s="36">
        <f t="shared" si="439"/>
        <v>0</v>
      </c>
      <c r="H917" s="36">
        <v>0</v>
      </c>
      <c r="I917" s="36">
        <v>0</v>
      </c>
      <c r="J917" s="36">
        <v>0</v>
      </c>
      <c r="K917" s="15"/>
      <c r="L917" s="68">
        <f t="shared" ref="L917:L980" si="440">E917+F917+G917+H917+I917+J917+D917</f>
        <v>1039.69</v>
      </c>
    </row>
    <row r="918" spans="1:12" ht="16.5" x14ac:dyDescent="0.25">
      <c r="A918" s="79"/>
      <c r="B918" s="79"/>
      <c r="C918" s="48" t="s">
        <v>105</v>
      </c>
      <c r="D918" s="36">
        <v>0</v>
      </c>
      <c r="E918" s="36">
        <v>0</v>
      </c>
      <c r="F918" s="36">
        <v>0</v>
      </c>
      <c r="G918" s="36">
        <v>0</v>
      </c>
      <c r="H918" s="36">
        <f>H925</f>
        <v>199</v>
      </c>
      <c r="I918" s="36">
        <v>0</v>
      </c>
      <c r="J918" s="36">
        <v>0</v>
      </c>
      <c r="K918" s="15"/>
      <c r="L918" s="68">
        <f t="shared" si="440"/>
        <v>199</v>
      </c>
    </row>
    <row r="919" spans="1:12" ht="16.5" x14ac:dyDescent="0.25">
      <c r="A919" s="79"/>
      <c r="B919" s="79"/>
      <c r="C919" s="35" t="s">
        <v>5</v>
      </c>
      <c r="D919" s="36">
        <v>0</v>
      </c>
      <c r="E919" s="36">
        <v>0</v>
      </c>
      <c r="F919" s="36">
        <v>0</v>
      </c>
      <c r="G919" s="36">
        <v>0</v>
      </c>
      <c r="H919" s="36">
        <v>0</v>
      </c>
      <c r="I919" s="36">
        <v>0</v>
      </c>
      <c r="J919" s="36">
        <v>0</v>
      </c>
      <c r="K919" s="15"/>
      <c r="L919" s="68">
        <f t="shared" si="440"/>
        <v>0</v>
      </c>
    </row>
    <row r="920" spans="1:12" ht="16.5" x14ac:dyDescent="0.25">
      <c r="A920" s="79"/>
      <c r="B920" s="79"/>
      <c r="C920" s="35" t="s">
        <v>18</v>
      </c>
      <c r="D920" s="36">
        <v>0</v>
      </c>
      <c r="E920" s="36">
        <f>E921+E924</f>
        <v>0</v>
      </c>
      <c r="F920" s="36">
        <f>F924</f>
        <v>0</v>
      </c>
      <c r="G920" s="36">
        <v>0</v>
      </c>
      <c r="H920" s="36">
        <v>0</v>
      </c>
      <c r="I920" s="36">
        <v>0</v>
      </c>
      <c r="J920" s="36">
        <v>0</v>
      </c>
      <c r="K920" s="15"/>
      <c r="L920" s="68">
        <f t="shared" si="440"/>
        <v>0</v>
      </c>
    </row>
    <row r="921" spans="1:12" ht="33" x14ac:dyDescent="0.25">
      <c r="A921" s="79"/>
      <c r="B921" s="79"/>
      <c r="C921" s="35" t="s">
        <v>9</v>
      </c>
      <c r="D921" s="36">
        <f>D925</f>
        <v>1039.69</v>
      </c>
      <c r="E921" s="36">
        <v>0</v>
      </c>
      <c r="F921" s="36">
        <v>0</v>
      </c>
      <c r="G921" s="36">
        <v>0</v>
      </c>
      <c r="H921" s="36">
        <f>H925</f>
        <v>199</v>
      </c>
      <c r="I921" s="36">
        <v>0</v>
      </c>
      <c r="J921" s="36">
        <v>0</v>
      </c>
      <c r="K921" s="15"/>
      <c r="L921" s="68">
        <f t="shared" si="440"/>
        <v>1238.69</v>
      </c>
    </row>
    <row r="922" spans="1:12" ht="16.5" x14ac:dyDescent="0.25">
      <c r="A922" s="79"/>
      <c r="B922" s="79"/>
      <c r="C922" s="48" t="s">
        <v>104</v>
      </c>
      <c r="D922" s="36">
        <f>D921</f>
        <v>1039.69</v>
      </c>
      <c r="E922" s="36">
        <f t="shared" ref="E922" si="441">E921</f>
        <v>0</v>
      </c>
      <c r="F922" s="36">
        <f t="shared" ref="F922" si="442">F921</f>
        <v>0</v>
      </c>
      <c r="G922" s="36">
        <f t="shared" ref="G922" si="443">G921</f>
        <v>0</v>
      </c>
      <c r="H922" s="36">
        <v>0</v>
      </c>
      <c r="I922" s="36">
        <v>0</v>
      </c>
      <c r="J922" s="36">
        <v>0</v>
      </c>
      <c r="K922" s="15"/>
      <c r="L922" s="68">
        <f t="shared" si="440"/>
        <v>1039.69</v>
      </c>
    </row>
    <row r="923" spans="1:12" ht="16.5" x14ac:dyDescent="0.25">
      <c r="A923" s="79"/>
      <c r="B923" s="79"/>
      <c r="C923" s="48" t="s">
        <v>105</v>
      </c>
      <c r="D923" s="36">
        <v>0</v>
      </c>
      <c r="E923" s="36">
        <v>0</v>
      </c>
      <c r="F923" s="36">
        <v>0</v>
      </c>
      <c r="G923" s="36">
        <v>0</v>
      </c>
      <c r="H923" s="36">
        <f>H921</f>
        <v>199</v>
      </c>
      <c r="I923" s="36">
        <v>0</v>
      </c>
      <c r="J923" s="36">
        <v>0</v>
      </c>
      <c r="K923" s="15"/>
      <c r="L923" s="68">
        <f t="shared" si="440"/>
        <v>199</v>
      </c>
    </row>
    <row r="924" spans="1:12" ht="82.5" x14ac:dyDescent="0.25">
      <c r="A924" s="79"/>
      <c r="B924" s="79"/>
      <c r="C924" s="35" t="s">
        <v>85</v>
      </c>
      <c r="D924" s="36">
        <v>0</v>
      </c>
      <c r="E924" s="36">
        <f>E925</f>
        <v>0</v>
      </c>
      <c r="F924" s="36">
        <f>F925</f>
        <v>0</v>
      </c>
      <c r="G924" s="36">
        <v>0</v>
      </c>
      <c r="H924" s="36">
        <v>0</v>
      </c>
      <c r="I924" s="36">
        <v>0</v>
      </c>
      <c r="J924" s="36">
        <v>0</v>
      </c>
      <c r="K924" s="15"/>
      <c r="L924" s="68">
        <f t="shared" si="440"/>
        <v>0</v>
      </c>
    </row>
    <row r="925" spans="1:12" ht="49.5" x14ac:dyDescent="0.25">
      <c r="A925" s="79"/>
      <c r="B925" s="79"/>
      <c r="C925" s="39" t="s">
        <v>95</v>
      </c>
      <c r="D925" s="36">
        <v>1039.69</v>
      </c>
      <c r="E925" s="36">
        <v>0</v>
      </c>
      <c r="F925" s="36">
        <v>0</v>
      </c>
      <c r="G925" s="36">
        <v>0</v>
      </c>
      <c r="H925" s="36">
        <v>199</v>
      </c>
      <c r="I925" s="36">
        <v>0</v>
      </c>
      <c r="J925" s="36">
        <v>0</v>
      </c>
      <c r="K925" s="15"/>
      <c r="L925" s="68">
        <f t="shared" si="440"/>
        <v>1238.69</v>
      </c>
    </row>
    <row r="926" spans="1:12" ht="16.5" x14ac:dyDescent="0.25">
      <c r="A926" s="79"/>
      <c r="B926" s="79"/>
      <c r="C926" s="35" t="s">
        <v>68</v>
      </c>
      <c r="D926" s="36">
        <v>0</v>
      </c>
      <c r="E926" s="36">
        <v>0</v>
      </c>
      <c r="F926" s="36">
        <v>0</v>
      </c>
      <c r="G926" s="36">
        <v>0</v>
      </c>
      <c r="H926" s="36">
        <v>0</v>
      </c>
      <c r="I926" s="36">
        <v>0</v>
      </c>
      <c r="J926" s="36">
        <v>0</v>
      </c>
      <c r="K926" s="15"/>
      <c r="L926" s="68">
        <f t="shared" si="440"/>
        <v>0</v>
      </c>
    </row>
    <row r="927" spans="1:12" ht="16.5" x14ac:dyDescent="0.25">
      <c r="A927" s="79"/>
      <c r="B927" s="79"/>
      <c r="C927" s="35" t="s">
        <v>15</v>
      </c>
      <c r="D927" s="36">
        <v>0</v>
      </c>
      <c r="E927" s="36">
        <v>0</v>
      </c>
      <c r="F927" s="36">
        <v>0</v>
      </c>
      <c r="G927" s="36">
        <v>0</v>
      </c>
      <c r="H927" s="36">
        <v>0</v>
      </c>
      <c r="I927" s="36">
        <v>0</v>
      </c>
      <c r="J927" s="36">
        <v>0</v>
      </c>
      <c r="K927" s="15"/>
      <c r="L927" s="68">
        <f t="shared" si="440"/>
        <v>0</v>
      </c>
    </row>
    <row r="928" spans="1:12" ht="33" x14ac:dyDescent="0.25">
      <c r="A928" s="79"/>
      <c r="B928" s="79"/>
      <c r="C928" s="35" t="s">
        <v>16</v>
      </c>
      <c r="D928" s="36">
        <v>0</v>
      </c>
      <c r="E928" s="36">
        <v>0</v>
      </c>
      <c r="F928" s="36">
        <v>0</v>
      </c>
      <c r="G928" s="36">
        <v>0</v>
      </c>
      <c r="H928" s="36">
        <v>0</v>
      </c>
      <c r="I928" s="36">
        <v>0</v>
      </c>
      <c r="J928" s="36">
        <v>0</v>
      </c>
      <c r="K928" s="15"/>
      <c r="L928" s="68">
        <f t="shared" si="440"/>
        <v>0</v>
      </c>
    </row>
    <row r="929" spans="1:12" ht="16.5" x14ac:dyDescent="0.25">
      <c r="A929" s="73"/>
      <c r="B929" s="73"/>
      <c r="C929" s="35" t="s">
        <v>12</v>
      </c>
      <c r="D929" s="36">
        <v>0</v>
      </c>
      <c r="E929" s="36">
        <v>0</v>
      </c>
      <c r="F929" s="36">
        <v>0</v>
      </c>
      <c r="G929" s="36">
        <v>0</v>
      </c>
      <c r="H929" s="36">
        <v>0</v>
      </c>
      <c r="I929" s="36">
        <v>0</v>
      </c>
      <c r="J929" s="36">
        <v>0</v>
      </c>
      <c r="K929" s="15"/>
      <c r="L929" s="68">
        <f t="shared" si="440"/>
        <v>0</v>
      </c>
    </row>
    <row r="930" spans="1:12" ht="16.5" x14ac:dyDescent="0.25">
      <c r="A930" s="81" t="s">
        <v>174</v>
      </c>
      <c r="B930" s="73" t="s">
        <v>173</v>
      </c>
      <c r="C930" s="50" t="s">
        <v>106</v>
      </c>
      <c r="D930" s="36">
        <f>D933+D937</f>
        <v>293.88</v>
      </c>
      <c r="E930" s="36">
        <f>E935</f>
        <v>0</v>
      </c>
      <c r="F930" s="36">
        <f>F935</f>
        <v>0</v>
      </c>
      <c r="G930" s="36">
        <v>0</v>
      </c>
      <c r="H930" s="36">
        <v>0</v>
      </c>
      <c r="I930" s="36">
        <v>0</v>
      </c>
      <c r="J930" s="36">
        <v>0</v>
      </c>
      <c r="K930" s="15"/>
      <c r="L930" s="68">
        <f t="shared" si="440"/>
        <v>293.88</v>
      </c>
    </row>
    <row r="931" spans="1:12" ht="16.5" x14ac:dyDescent="0.25">
      <c r="A931" s="81"/>
      <c r="B931" s="74"/>
      <c r="C931" s="50" t="s">
        <v>104</v>
      </c>
      <c r="D931" s="36">
        <f>D930</f>
        <v>293.88</v>
      </c>
      <c r="E931" s="36">
        <v>0</v>
      </c>
      <c r="F931" s="36">
        <v>0</v>
      </c>
      <c r="G931" s="36">
        <v>0</v>
      </c>
      <c r="H931" s="36">
        <v>0</v>
      </c>
      <c r="I931" s="36">
        <v>0</v>
      </c>
      <c r="J931" s="36">
        <v>0</v>
      </c>
      <c r="K931" s="15"/>
      <c r="L931" s="68">
        <f t="shared" si="440"/>
        <v>293.88</v>
      </c>
    </row>
    <row r="932" spans="1:12" ht="16.5" x14ac:dyDescent="0.25">
      <c r="A932" s="81"/>
      <c r="B932" s="74"/>
      <c r="C932" s="50" t="s">
        <v>105</v>
      </c>
      <c r="D932" s="36">
        <v>0</v>
      </c>
      <c r="E932" s="36">
        <v>0</v>
      </c>
      <c r="F932" s="36">
        <v>0</v>
      </c>
      <c r="G932" s="36">
        <v>0</v>
      </c>
      <c r="H932" s="36">
        <v>0</v>
      </c>
      <c r="I932" s="36">
        <v>0</v>
      </c>
      <c r="J932" s="36">
        <v>0</v>
      </c>
      <c r="K932" s="15"/>
      <c r="L932" s="68">
        <f t="shared" si="440"/>
        <v>0</v>
      </c>
    </row>
    <row r="933" spans="1:12" ht="16.5" x14ac:dyDescent="0.25">
      <c r="A933" s="81"/>
      <c r="B933" s="74"/>
      <c r="C933" s="39" t="s">
        <v>109</v>
      </c>
      <c r="D933" s="36">
        <f>D934</f>
        <v>279.19</v>
      </c>
      <c r="E933" s="36">
        <v>0</v>
      </c>
      <c r="F933" s="36">
        <v>0</v>
      </c>
      <c r="G933" s="36">
        <v>0</v>
      </c>
      <c r="H933" s="36">
        <v>0</v>
      </c>
      <c r="I933" s="36">
        <v>0</v>
      </c>
      <c r="J933" s="36">
        <v>0</v>
      </c>
      <c r="K933" s="15"/>
      <c r="L933" s="68">
        <f t="shared" si="440"/>
        <v>279.19</v>
      </c>
    </row>
    <row r="934" spans="1:12" ht="49.5" x14ac:dyDescent="0.25">
      <c r="A934" s="81"/>
      <c r="B934" s="74"/>
      <c r="C934" s="39" t="s">
        <v>95</v>
      </c>
      <c r="D934" s="36">
        <v>279.19</v>
      </c>
      <c r="E934" s="36">
        <v>0</v>
      </c>
      <c r="F934" s="36">
        <v>0</v>
      </c>
      <c r="G934" s="36">
        <v>0</v>
      </c>
      <c r="H934" s="36">
        <v>0</v>
      </c>
      <c r="I934" s="36">
        <v>0</v>
      </c>
      <c r="J934" s="36">
        <v>0</v>
      </c>
      <c r="K934" s="15"/>
      <c r="L934" s="68">
        <f t="shared" si="440"/>
        <v>279.19</v>
      </c>
    </row>
    <row r="935" spans="1:12" ht="16.5" x14ac:dyDescent="0.25">
      <c r="A935" s="81"/>
      <c r="B935" s="74"/>
      <c r="C935" s="39" t="s">
        <v>68</v>
      </c>
      <c r="D935" s="36">
        <f>D934</f>
        <v>279.19</v>
      </c>
      <c r="E935" s="36">
        <f>E936+E937</f>
        <v>0</v>
      </c>
      <c r="F935" s="36">
        <f>F937</f>
        <v>0</v>
      </c>
      <c r="G935" s="36">
        <v>0</v>
      </c>
      <c r="H935" s="36">
        <v>0</v>
      </c>
      <c r="I935" s="36">
        <v>0</v>
      </c>
      <c r="J935" s="36">
        <v>0</v>
      </c>
      <c r="K935" s="15"/>
      <c r="L935" s="68">
        <f t="shared" si="440"/>
        <v>279.19</v>
      </c>
    </row>
    <row r="936" spans="1:12" ht="33" x14ac:dyDescent="0.25">
      <c r="A936" s="81"/>
      <c r="B936" s="74"/>
      <c r="C936" s="39" t="s">
        <v>9</v>
      </c>
      <c r="D936" s="36">
        <f>D938</f>
        <v>14.69</v>
      </c>
      <c r="E936" s="36">
        <v>0</v>
      </c>
      <c r="F936" s="36">
        <v>0</v>
      </c>
      <c r="G936" s="36">
        <v>0</v>
      </c>
      <c r="H936" s="36">
        <v>0</v>
      </c>
      <c r="I936" s="36">
        <v>0</v>
      </c>
      <c r="J936" s="36">
        <v>0</v>
      </c>
      <c r="K936" s="15"/>
      <c r="L936" s="68">
        <f t="shared" si="440"/>
        <v>14.69</v>
      </c>
    </row>
    <row r="937" spans="1:12" ht="16.5" x14ac:dyDescent="0.25">
      <c r="A937" s="81"/>
      <c r="B937" s="74"/>
      <c r="C937" s="50" t="s">
        <v>104</v>
      </c>
      <c r="D937" s="36">
        <f>D938</f>
        <v>14.69</v>
      </c>
      <c r="E937" s="36">
        <f>E938</f>
        <v>0</v>
      </c>
      <c r="F937" s="36">
        <f>F938</f>
        <v>0</v>
      </c>
      <c r="G937" s="36">
        <v>0</v>
      </c>
      <c r="H937" s="36">
        <v>0</v>
      </c>
      <c r="I937" s="36">
        <v>0</v>
      </c>
      <c r="J937" s="36">
        <v>0</v>
      </c>
      <c r="K937" s="15"/>
      <c r="L937" s="68">
        <f t="shared" si="440"/>
        <v>14.69</v>
      </c>
    </row>
    <row r="938" spans="1:12" ht="49.5" x14ac:dyDescent="0.25">
      <c r="A938" s="81"/>
      <c r="B938" s="74"/>
      <c r="C938" s="39" t="s">
        <v>95</v>
      </c>
      <c r="D938" s="36">
        <v>14.69</v>
      </c>
      <c r="E938" s="36">
        <v>0</v>
      </c>
      <c r="F938" s="36">
        <v>0</v>
      </c>
      <c r="G938" s="36">
        <v>0</v>
      </c>
      <c r="H938" s="36">
        <v>0</v>
      </c>
      <c r="I938" s="36">
        <v>0</v>
      </c>
      <c r="J938" s="36">
        <v>0</v>
      </c>
      <c r="K938" s="15"/>
      <c r="L938" s="68">
        <f t="shared" si="440"/>
        <v>14.69</v>
      </c>
    </row>
    <row r="939" spans="1:12" ht="16.5" x14ac:dyDescent="0.25">
      <c r="A939" s="81"/>
      <c r="B939" s="74"/>
      <c r="C939" s="39" t="s">
        <v>68</v>
      </c>
      <c r="D939" s="36">
        <v>0</v>
      </c>
      <c r="E939" s="36">
        <v>0</v>
      </c>
      <c r="F939" s="36">
        <v>0</v>
      </c>
      <c r="G939" s="36">
        <v>0</v>
      </c>
      <c r="H939" s="36">
        <v>0</v>
      </c>
      <c r="I939" s="36">
        <v>0</v>
      </c>
      <c r="J939" s="36">
        <v>0</v>
      </c>
      <c r="K939" s="15"/>
      <c r="L939" s="68">
        <f t="shared" si="440"/>
        <v>0</v>
      </c>
    </row>
    <row r="940" spans="1:12" ht="16.5" x14ac:dyDescent="0.25">
      <c r="A940" s="81"/>
      <c r="B940" s="74"/>
      <c r="C940" s="39" t="s">
        <v>15</v>
      </c>
      <c r="D940" s="36">
        <v>0</v>
      </c>
      <c r="E940" s="36">
        <v>0</v>
      </c>
      <c r="F940" s="36">
        <v>0</v>
      </c>
      <c r="G940" s="36">
        <v>0</v>
      </c>
      <c r="H940" s="36">
        <v>0</v>
      </c>
      <c r="I940" s="36">
        <v>0</v>
      </c>
      <c r="J940" s="36">
        <v>0</v>
      </c>
      <c r="K940" s="15"/>
      <c r="L940" s="68">
        <f t="shared" si="440"/>
        <v>0</v>
      </c>
    </row>
    <row r="941" spans="1:12" ht="33" x14ac:dyDescent="0.25">
      <c r="A941" s="81"/>
      <c r="B941" s="74"/>
      <c r="C941" s="39" t="s">
        <v>16</v>
      </c>
      <c r="D941" s="36">
        <v>0</v>
      </c>
      <c r="E941" s="36">
        <v>0</v>
      </c>
      <c r="F941" s="36">
        <v>0</v>
      </c>
      <c r="G941" s="36">
        <v>0</v>
      </c>
      <c r="H941" s="36">
        <v>0</v>
      </c>
      <c r="I941" s="36">
        <v>0</v>
      </c>
      <c r="J941" s="36">
        <v>0</v>
      </c>
      <c r="K941" s="15"/>
      <c r="L941" s="68">
        <f t="shared" si="440"/>
        <v>0</v>
      </c>
    </row>
    <row r="942" spans="1:12" ht="16.5" x14ac:dyDescent="0.25">
      <c r="A942" s="84"/>
      <c r="B942" s="75"/>
      <c r="C942" s="39" t="s">
        <v>12</v>
      </c>
      <c r="D942" s="36">
        <v>0</v>
      </c>
      <c r="E942" s="36">
        <v>0</v>
      </c>
      <c r="F942" s="36">
        <v>0</v>
      </c>
      <c r="G942" s="36">
        <v>0</v>
      </c>
      <c r="H942" s="36">
        <v>0</v>
      </c>
      <c r="I942" s="36">
        <v>0</v>
      </c>
      <c r="J942" s="36">
        <v>0</v>
      </c>
      <c r="K942" s="15"/>
      <c r="L942" s="68">
        <f t="shared" si="440"/>
        <v>0</v>
      </c>
    </row>
    <row r="943" spans="1:12" ht="16.5" x14ac:dyDescent="0.25">
      <c r="A943" s="79" t="s">
        <v>44</v>
      </c>
      <c r="B943" s="75" t="s">
        <v>55</v>
      </c>
      <c r="C943" s="35" t="s">
        <v>148</v>
      </c>
      <c r="D943" s="44">
        <f>D944</f>
        <v>24873.78</v>
      </c>
      <c r="E943" s="44">
        <f t="shared" ref="E943:J943" si="444">E944</f>
        <v>23815.809999999998</v>
      </c>
      <c r="F943" s="44">
        <f t="shared" si="444"/>
        <v>25833.929999999997</v>
      </c>
      <c r="G943" s="44">
        <f t="shared" si="444"/>
        <v>27788.79</v>
      </c>
      <c r="H943" s="44">
        <f t="shared" si="444"/>
        <v>27690.27</v>
      </c>
      <c r="I943" s="44">
        <f t="shared" si="444"/>
        <v>25439.42</v>
      </c>
      <c r="J943" s="44">
        <f t="shared" si="444"/>
        <v>25439.42</v>
      </c>
      <c r="K943" s="15"/>
      <c r="L943" s="68">
        <f t="shared" si="440"/>
        <v>180881.42</v>
      </c>
    </row>
    <row r="944" spans="1:12" ht="16.5" x14ac:dyDescent="0.25">
      <c r="A944" s="79"/>
      <c r="B944" s="79"/>
      <c r="C944" s="48" t="s">
        <v>106</v>
      </c>
      <c r="D944" s="36">
        <f>D951+D953+D965</f>
        <v>24873.78</v>
      </c>
      <c r="E944" s="36">
        <f>E951+E953+E965</f>
        <v>23815.809999999998</v>
      </c>
      <c r="F944" s="36">
        <f>F953+F965+F946+F947</f>
        <v>25833.929999999997</v>
      </c>
      <c r="G944" s="36">
        <f>G953+G965+G951+G946+G947</f>
        <v>27788.79</v>
      </c>
      <c r="H944" s="36">
        <f>H953+H965+H963</f>
        <v>27690.27</v>
      </c>
      <c r="I944" s="36">
        <f>I953+I965</f>
        <v>25439.42</v>
      </c>
      <c r="J944" s="36">
        <f>J953+J965</f>
        <v>25439.42</v>
      </c>
      <c r="K944" s="15"/>
      <c r="L944" s="68">
        <f t="shared" si="440"/>
        <v>180881.42</v>
      </c>
    </row>
    <row r="945" spans="1:18" ht="16.5" x14ac:dyDescent="0.25">
      <c r="A945" s="79"/>
      <c r="B945" s="79"/>
      <c r="C945" s="48" t="s">
        <v>104</v>
      </c>
      <c r="D945" s="36">
        <f>D944</f>
        <v>24873.78</v>
      </c>
      <c r="E945" s="36">
        <f t="shared" ref="E945:G945" si="445">E944</f>
        <v>23815.809999999998</v>
      </c>
      <c r="F945" s="36">
        <f t="shared" si="445"/>
        <v>25833.929999999997</v>
      </c>
      <c r="G945" s="36">
        <f t="shared" si="445"/>
        <v>27788.79</v>
      </c>
      <c r="H945" s="36">
        <v>0</v>
      </c>
      <c r="I945" s="36">
        <v>0</v>
      </c>
      <c r="J945" s="36">
        <v>0</v>
      </c>
      <c r="K945" s="15"/>
      <c r="L945" s="68">
        <f t="shared" si="440"/>
        <v>102312.31</v>
      </c>
    </row>
    <row r="946" spans="1:18" ht="16.5" x14ac:dyDescent="0.25">
      <c r="A946" s="79"/>
      <c r="B946" s="79"/>
      <c r="C946" s="48" t="s">
        <v>105</v>
      </c>
      <c r="D946" s="36">
        <v>0</v>
      </c>
      <c r="E946" s="36">
        <v>0</v>
      </c>
      <c r="F946" s="36">
        <v>0</v>
      </c>
      <c r="G946" s="36">
        <v>0</v>
      </c>
      <c r="H946" s="36">
        <f>H944</f>
        <v>27690.27</v>
      </c>
      <c r="I946" s="36">
        <f t="shared" ref="I946:J946" si="446">I944</f>
        <v>25439.42</v>
      </c>
      <c r="J946" s="36">
        <f t="shared" si="446"/>
        <v>25439.42</v>
      </c>
      <c r="K946" s="15"/>
      <c r="L946" s="68">
        <f t="shared" si="440"/>
        <v>78569.11</v>
      </c>
    </row>
    <row r="947" spans="1:18" ht="16.5" x14ac:dyDescent="0.25">
      <c r="A947" s="79"/>
      <c r="B947" s="79"/>
      <c r="C947" s="35" t="s">
        <v>107</v>
      </c>
      <c r="D947" s="36">
        <v>0</v>
      </c>
      <c r="E947" s="36">
        <v>0</v>
      </c>
      <c r="F947" s="36">
        <f>F970</f>
        <v>254.28</v>
      </c>
      <c r="G947" s="36">
        <f>G970</f>
        <v>231.6</v>
      </c>
      <c r="H947" s="36">
        <v>0</v>
      </c>
      <c r="I947" s="36">
        <v>0</v>
      </c>
      <c r="J947" s="36">
        <v>0</v>
      </c>
      <c r="K947" s="15"/>
      <c r="L947" s="68">
        <f t="shared" si="440"/>
        <v>485.88</v>
      </c>
      <c r="M947" s="3"/>
    </row>
    <row r="948" spans="1:18" ht="16.5" x14ac:dyDescent="0.25">
      <c r="A948" s="79"/>
      <c r="B948" s="79"/>
      <c r="C948" s="48" t="s">
        <v>104</v>
      </c>
      <c r="D948" s="36">
        <f>D947</f>
        <v>0</v>
      </c>
      <c r="E948" s="36">
        <f t="shared" ref="E948:J949" si="447">E947</f>
        <v>0</v>
      </c>
      <c r="F948" s="36">
        <f t="shared" si="447"/>
        <v>254.28</v>
      </c>
      <c r="G948" s="36">
        <f t="shared" si="447"/>
        <v>231.6</v>
      </c>
      <c r="H948" s="36">
        <f t="shared" si="447"/>
        <v>0</v>
      </c>
      <c r="I948" s="36">
        <f t="shared" si="447"/>
        <v>0</v>
      </c>
      <c r="J948" s="36">
        <f t="shared" si="447"/>
        <v>0</v>
      </c>
      <c r="K948" s="15"/>
      <c r="L948" s="68">
        <f t="shared" si="440"/>
        <v>485.88</v>
      </c>
      <c r="M948" s="3"/>
    </row>
    <row r="949" spans="1:18" ht="82.5" x14ac:dyDescent="0.25">
      <c r="A949" s="79"/>
      <c r="B949" s="79"/>
      <c r="C949" s="35" t="s">
        <v>85</v>
      </c>
      <c r="D949" s="36">
        <f>D948</f>
        <v>0</v>
      </c>
      <c r="E949" s="36">
        <f t="shared" si="447"/>
        <v>0</v>
      </c>
      <c r="F949" s="36">
        <f t="shared" si="447"/>
        <v>254.28</v>
      </c>
      <c r="G949" s="36">
        <f t="shared" si="447"/>
        <v>231.6</v>
      </c>
      <c r="H949" s="36">
        <f t="shared" si="447"/>
        <v>0</v>
      </c>
      <c r="I949" s="36">
        <f t="shared" si="447"/>
        <v>0</v>
      </c>
      <c r="J949" s="36">
        <f t="shared" si="447"/>
        <v>0</v>
      </c>
      <c r="K949" s="15"/>
      <c r="L949" s="68">
        <f t="shared" si="440"/>
        <v>485.88</v>
      </c>
      <c r="M949" s="3"/>
    </row>
    <row r="950" spans="1:18" ht="16.5" x14ac:dyDescent="0.25">
      <c r="A950" s="79"/>
      <c r="B950" s="79"/>
      <c r="C950" s="35" t="s">
        <v>109</v>
      </c>
      <c r="D950" s="36">
        <f>D970</f>
        <v>0</v>
      </c>
      <c r="E950" s="36">
        <f>E952</f>
        <v>193.35</v>
      </c>
      <c r="F950" s="36">
        <v>0</v>
      </c>
      <c r="G950" s="36">
        <v>0</v>
      </c>
      <c r="H950" s="36">
        <v>0</v>
      </c>
      <c r="I950" s="36">
        <v>0</v>
      </c>
      <c r="J950" s="36">
        <v>0</v>
      </c>
      <c r="K950" s="15"/>
      <c r="L950" s="68">
        <f t="shared" si="440"/>
        <v>193.35</v>
      </c>
      <c r="M950" s="3"/>
    </row>
    <row r="951" spans="1:18" ht="16.5" x14ac:dyDescent="0.25">
      <c r="A951" s="79"/>
      <c r="B951" s="79"/>
      <c r="C951" s="48" t="s">
        <v>104</v>
      </c>
      <c r="D951" s="36">
        <f>D952</f>
        <v>0</v>
      </c>
      <c r="E951" s="36">
        <f>E952</f>
        <v>193.35</v>
      </c>
      <c r="F951" s="36">
        <v>0</v>
      </c>
      <c r="G951" s="36">
        <f>G952</f>
        <v>0</v>
      </c>
      <c r="H951" s="36">
        <v>0</v>
      </c>
      <c r="I951" s="36">
        <v>0</v>
      </c>
      <c r="J951" s="36">
        <v>0</v>
      </c>
      <c r="K951" s="15"/>
      <c r="L951" s="68">
        <f t="shared" si="440"/>
        <v>193.35</v>
      </c>
      <c r="M951" s="3"/>
    </row>
    <row r="952" spans="1:18" ht="82.5" x14ac:dyDescent="0.25">
      <c r="A952" s="79"/>
      <c r="B952" s="79"/>
      <c r="C952" s="35" t="s">
        <v>85</v>
      </c>
      <c r="D952" s="36">
        <f>D973</f>
        <v>0</v>
      </c>
      <c r="E952" s="36">
        <f>E973</f>
        <v>193.35</v>
      </c>
      <c r="F952" s="36">
        <v>0</v>
      </c>
      <c r="G952" s="36">
        <f>G973</f>
        <v>0</v>
      </c>
      <c r="H952" s="36">
        <v>0</v>
      </c>
      <c r="I952" s="36">
        <v>0</v>
      </c>
      <c r="J952" s="36">
        <v>0</v>
      </c>
      <c r="K952" s="15"/>
      <c r="L952" s="68">
        <f t="shared" si="440"/>
        <v>193.35</v>
      </c>
      <c r="M952" s="3"/>
    </row>
    <row r="953" spans="1:18" ht="33" x14ac:dyDescent="0.25">
      <c r="A953" s="79"/>
      <c r="B953" s="79"/>
      <c r="C953" s="35" t="s">
        <v>9</v>
      </c>
      <c r="D953" s="36">
        <f>D956+D959</f>
        <v>24873.78</v>
      </c>
      <c r="E953" s="36">
        <f>E956+E959</f>
        <v>23602.46</v>
      </c>
      <c r="F953" s="36">
        <f>F956+F959</f>
        <v>25233.96</v>
      </c>
      <c r="G953" s="36">
        <f t="shared" ref="G953:I953" si="448">G956+G959</f>
        <v>27557.190000000002</v>
      </c>
      <c r="H953" s="36">
        <f t="shared" si="448"/>
        <v>27690.27</v>
      </c>
      <c r="I953" s="36">
        <f t="shared" si="448"/>
        <v>25439.42</v>
      </c>
      <c r="J953" s="36">
        <f t="shared" ref="J953" si="449">J956+J959</f>
        <v>25439.42</v>
      </c>
      <c r="K953" s="15"/>
      <c r="L953" s="68">
        <f t="shared" si="440"/>
        <v>179836.5</v>
      </c>
      <c r="M953" s="3"/>
      <c r="N953" s="3"/>
    </row>
    <row r="954" spans="1:18" ht="16.5" x14ac:dyDescent="0.25">
      <c r="A954" s="79"/>
      <c r="B954" s="79"/>
      <c r="C954" s="48" t="s">
        <v>104</v>
      </c>
      <c r="D954" s="36">
        <f>D953</f>
        <v>24873.78</v>
      </c>
      <c r="E954" s="36">
        <f t="shared" ref="E954:G954" si="450">E953</f>
        <v>23602.46</v>
      </c>
      <c r="F954" s="36">
        <f t="shared" si="450"/>
        <v>25233.96</v>
      </c>
      <c r="G954" s="36">
        <f t="shared" si="450"/>
        <v>27557.190000000002</v>
      </c>
      <c r="H954" s="36">
        <v>0</v>
      </c>
      <c r="I954" s="36">
        <v>0</v>
      </c>
      <c r="J954" s="36">
        <v>0</v>
      </c>
      <c r="K954" s="15"/>
      <c r="L954" s="68">
        <f t="shared" si="440"/>
        <v>101267.39</v>
      </c>
      <c r="M954" s="3"/>
      <c r="N954" s="3"/>
      <c r="Q954" s="3" t="e">
        <f>I943+I455+I333+I287+#REF!</f>
        <v>#REF!</v>
      </c>
      <c r="R954" s="3" t="e">
        <f>J943+J455+J333+J287+#REF!</f>
        <v>#REF!</v>
      </c>
    </row>
    <row r="955" spans="1:18" ht="16.5" x14ac:dyDescent="0.25">
      <c r="A955" s="79"/>
      <c r="B955" s="79"/>
      <c r="C955" s="48" t="s">
        <v>105</v>
      </c>
      <c r="D955" s="36">
        <v>0</v>
      </c>
      <c r="E955" s="36">
        <v>0</v>
      </c>
      <c r="F955" s="36">
        <v>0</v>
      </c>
      <c r="G955" s="36">
        <v>0</v>
      </c>
      <c r="H955" s="36">
        <f>H953</f>
        <v>27690.27</v>
      </c>
      <c r="I955" s="36">
        <f t="shared" ref="I955:J955" si="451">I953</f>
        <v>25439.42</v>
      </c>
      <c r="J955" s="36">
        <f t="shared" si="451"/>
        <v>25439.42</v>
      </c>
      <c r="K955" s="15"/>
      <c r="L955" s="68">
        <f t="shared" si="440"/>
        <v>78569.11</v>
      </c>
      <c r="M955" s="3"/>
      <c r="N955" s="3"/>
      <c r="P955" s="3">
        <f>H944+H456+H334+H288+H63</f>
        <v>357706.41000000003</v>
      </c>
      <c r="Q955" s="3">
        <f>I944+I456+I334+I288+I63</f>
        <v>86906.39</v>
      </c>
      <c r="R955" s="3">
        <f>J944+J456+J334+J288+J63</f>
        <v>86938.94</v>
      </c>
    </row>
    <row r="956" spans="1:18" ht="82.5" x14ac:dyDescent="0.25">
      <c r="A956" s="79"/>
      <c r="B956" s="79"/>
      <c r="C956" s="35" t="s">
        <v>85</v>
      </c>
      <c r="D956" s="36">
        <f>D978</f>
        <v>17745.27</v>
      </c>
      <c r="E956" s="36">
        <f>E978</f>
        <v>15808.32</v>
      </c>
      <c r="F956" s="36">
        <f t="shared" ref="F956:I956" si="452">F978</f>
        <v>16034.19</v>
      </c>
      <c r="G956" s="36">
        <f t="shared" si="452"/>
        <v>16648.14</v>
      </c>
      <c r="H956" s="36">
        <f t="shared" si="452"/>
        <v>16780.27</v>
      </c>
      <c r="I956" s="36">
        <f t="shared" si="452"/>
        <v>15503.54</v>
      </c>
      <c r="J956" s="36">
        <f t="shared" ref="J956" si="453">J978</f>
        <v>15503.54</v>
      </c>
      <c r="K956" s="15"/>
      <c r="L956" s="68">
        <f t="shared" si="440"/>
        <v>114023.27</v>
      </c>
      <c r="M956" s="3"/>
    </row>
    <row r="957" spans="1:18" ht="16.5" x14ac:dyDescent="0.25">
      <c r="A957" s="79"/>
      <c r="B957" s="79"/>
      <c r="C957" s="48" t="s">
        <v>104</v>
      </c>
      <c r="D957" s="36">
        <f>D956</f>
        <v>17745.27</v>
      </c>
      <c r="E957" s="36">
        <f t="shared" ref="E957:G957" si="454">E956</f>
        <v>15808.32</v>
      </c>
      <c r="F957" s="36">
        <f t="shared" si="454"/>
        <v>16034.19</v>
      </c>
      <c r="G957" s="36">
        <f t="shared" si="454"/>
        <v>16648.14</v>
      </c>
      <c r="H957" s="36">
        <v>0</v>
      </c>
      <c r="I957" s="36">
        <v>0</v>
      </c>
      <c r="J957" s="36">
        <v>0</v>
      </c>
      <c r="K957" s="15"/>
      <c r="L957" s="68">
        <f t="shared" si="440"/>
        <v>66235.92</v>
      </c>
      <c r="M957" s="3"/>
    </row>
    <row r="958" spans="1:18" ht="16.5" x14ac:dyDescent="0.25">
      <c r="A958" s="79"/>
      <c r="B958" s="79"/>
      <c r="C958" s="48" t="s">
        <v>105</v>
      </c>
      <c r="D958" s="36">
        <v>0</v>
      </c>
      <c r="E958" s="36">
        <v>0</v>
      </c>
      <c r="F958" s="36">
        <v>0</v>
      </c>
      <c r="G958" s="36">
        <v>0</v>
      </c>
      <c r="H958" s="36">
        <f>H956</f>
        <v>16780.27</v>
      </c>
      <c r="I958" s="36">
        <f t="shared" ref="I958:J958" si="455">I956</f>
        <v>15503.54</v>
      </c>
      <c r="J958" s="36">
        <f t="shared" si="455"/>
        <v>15503.54</v>
      </c>
      <c r="K958" s="15"/>
      <c r="L958" s="68">
        <f t="shared" si="440"/>
        <v>47787.350000000006</v>
      </c>
      <c r="M958" s="3"/>
    </row>
    <row r="959" spans="1:18" ht="49.5" x14ac:dyDescent="0.25">
      <c r="A959" s="79"/>
      <c r="B959" s="79"/>
      <c r="C959" s="39" t="s">
        <v>95</v>
      </c>
      <c r="D959" s="36">
        <f>D1025</f>
        <v>7128.51</v>
      </c>
      <c r="E959" s="36">
        <f>E1025</f>
        <v>7794.14</v>
      </c>
      <c r="F959" s="36">
        <f t="shared" ref="F959:G959" si="456">F1025</f>
        <v>9199.77</v>
      </c>
      <c r="G959" s="36">
        <f t="shared" si="456"/>
        <v>10909.050000000001</v>
      </c>
      <c r="H959" s="36">
        <f>H1024</f>
        <v>10910</v>
      </c>
      <c r="I959" s="36">
        <f t="shared" ref="I959:J959" si="457">I1024</f>
        <v>9935.8799999999992</v>
      </c>
      <c r="J959" s="36">
        <f t="shared" si="457"/>
        <v>9935.8799999999992</v>
      </c>
      <c r="K959" s="15"/>
      <c r="L959" s="68">
        <f t="shared" si="440"/>
        <v>65813.23</v>
      </c>
      <c r="M959" s="3"/>
    </row>
    <row r="960" spans="1:18" ht="16.5" x14ac:dyDescent="0.25">
      <c r="A960" s="79"/>
      <c r="B960" s="79"/>
      <c r="C960" s="48" t="s">
        <v>104</v>
      </c>
      <c r="D960" s="36">
        <f>D959</f>
        <v>7128.51</v>
      </c>
      <c r="E960" s="36">
        <f t="shared" ref="E960:G960" si="458">E959</f>
        <v>7794.14</v>
      </c>
      <c r="F960" s="36">
        <f t="shared" si="458"/>
        <v>9199.77</v>
      </c>
      <c r="G960" s="36">
        <f t="shared" si="458"/>
        <v>10909.050000000001</v>
      </c>
      <c r="H960" s="36">
        <v>0</v>
      </c>
      <c r="I960" s="36">
        <v>0</v>
      </c>
      <c r="J960" s="36">
        <v>0</v>
      </c>
      <c r="K960" s="15"/>
      <c r="L960" s="68">
        <f t="shared" si="440"/>
        <v>35031.47</v>
      </c>
      <c r="M960" s="3"/>
    </row>
    <row r="961" spans="1:13" ht="16.5" x14ac:dyDescent="0.25">
      <c r="A961" s="79"/>
      <c r="B961" s="79"/>
      <c r="C961" s="48" t="s">
        <v>105</v>
      </c>
      <c r="D961" s="36">
        <v>0</v>
      </c>
      <c r="E961" s="36">
        <v>0</v>
      </c>
      <c r="F961" s="36">
        <v>0</v>
      </c>
      <c r="G961" s="36">
        <v>0</v>
      </c>
      <c r="H961" s="36">
        <f>H959</f>
        <v>10910</v>
      </c>
      <c r="I961" s="36">
        <f t="shared" ref="I961:J961" si="459">I959</f>
        <v>9935.8799999999992</v>
      </c>
      <c r="J961" s="36">
        <f t="shared" si="459"/>
        <v>9935.8799999999992</v>
      </c>
      <c r="K961" s="15"/>
      <c r="L961" s="68">
        <f t="shared" si="440"/>
        <v>30781.759999999995</v>
      </c>
      <c r="M961" s="3"/>
    </row>
    <row r="962" spans="1:13" ht="66" x14ac:dyDescent="0.25">
      <c r="A962" s="79"/>
      <c r="B962" s="79"/>
      <c r="C962" s="35" t="s">
        <v>96</v>
      </c>
      <c r="D962" s="36">
        <f>D1025</f>
        <v>7128.51</v>
      </c>
      <c r="E962" s="36">
        <f>E1025</f>
        <v>7794.14</v>
      </c>
      <c r="F962" s="36">
        <f t="shared" ref="F962:I962" si="460">F1025</f>
        <v>9199.77</v>
      </c>
      <c r="G962" s="36">
        <f t="shared" si="460"/>
        <v>10909.050000000001</v>
      </c>
      <c r="H962" s="36">
        <f t="shared" si="460"/>
        <v>0</v>
      </c>
      <c r="I962" s="36">
        <f t="shared" si="460"/>
        <v>0</v>
      </c>
      <c r="J962" s="36">
        <f t="shared" ref="J962" si="461">J1025</f>
        <v>0</v>
      </c>
      <c r="K962" s="15"/>
      <c r="L962" s="68">
        <f t="shared" si="440"/>
        <v>35031.47</v>
      </c>
      <c r="M962" s="3"/>
    </row>
    <row r="963" spans="1:13" ht="16.5" x14ac:dyDescent="0.25">
      <c r="A963" s="79"/>
      <c r="B963" s="79"/>
      <c r="C963" s="35" t="s">
        <v>15</v>
      </c>
      <c r="D963" s="36">
        <v>0</v>
      </c>
      <c r="E963" s="36">
        <v>0</v>
      </c>
      <c r="F963" s="36">
        <v>0</v>
      </c>
      <c r="G963" s="36">
        <v>0</v>
      </c>
      <c r="H963" s="36">
        <v>0</v>
      </c>
      <c r="I963" s="36">
        <v>0</v>
      </c>
      <c r="J963" s="36">
        <v>0</v>
      </c>
      <c r="K963" s="15"/>
      <c r="L963" s="68">
        <f t="shared" si="440"/>
        <v>0</v>
      </c>
      <c r="M963" s="3"/>
    </row>
    <row r="964" spans="1:13" ht="66" x14ac:dyDescent="0.25">
      <c r="A964" s="79"/>
      <c r="B964" s="79"/>
      <c r="C964" s="35" t="s">
        <v>96</v>
      </c>
      <c r="D964" s="36">
        <v>0</v>
      </c>
      <c r="E964" s="36">
        <v>0</v>
      </c>
      <c r="F964" s="36">
        <v>0</v>
      </c>
      <c r="G964" s="36">
        <v>0</v>
      </c>
      <c r="H964" s="36">
        <v>0</v>
      </c>
      <c r="I964" s="36">
        <v>0</v>
      </c>
      <c r="J964" s="36">
        <v>0</v>
      </c>
      <c r="K964" s="15"/>
      <c r="L964" s="68">
        <f t="shared" si="440"/>
        <v>0</v>
      </c>
    </row>
    <row r="965" spans="1:13" ht="16.5" x14ac:dyDescent="0.25">
      <c r="A965" s="79"/>
      <c r="B965" s="73"/>
      <c r="C965" s="35" t="s">
        <v>22</v>
      </c>
      <c r="D965" s="36">
        <v>0</v>
      </c>
      <c r="E965" s="36">
        <v>20</v>
      </c>
      <c r="F965" s="36">
        <f>F1029</f>
        <v>345.69</v>
      </c>
      <c r="G965" s="36">
        <f t="shared" ref="G965:I965" si="462">G1029</f>
        <v>0</v>
      </c>
      <c r="H965" s="36">
        <f t="shared" si="462"/>
        <v>0</v>
      </c>
      <c r="I965" s="36">
        <f t="shared" si="462"/>
        <v>0</v>
      </c>
      <c r="J965" s="36">
        <f t="shared" ref="J965" si="463">J1029</f>
        <v>0</v>
      </c>
      <c r="K965" s="15"/>
      <c r="L965" s="68">
        <f t="shared" si="440"/>
        <v>365.69</v>
      </c>
    </row>
    <row r="966" spans="1:13" ht="16.5" x14ac:dyDescent="0.25">
      <c r="A966" s="81" t="s">
        <v>176</v>
      </c>
      <c r="B966" s="73" t="s">
        <v>175</v>
      </c>
      <c r="C966" s="50" t="s">
        <v>106</v>
      </c>
      <c r="D966" s="36">
        <f>D975</f>
        <v>17745.27</v>
      </c>
      <c r="E966" s="36">
        <f>E972+E975</f>
        <v>16001.67</v>
      </c>
      <c r="F966" s="36">
        <f>F975+F973+F970</f>
        <v>16288.470000000001</v>
      </c>
      <c r="G966" s="36">
        <f>G967</f>
        <v>16879.739999999998</v>
      </c>
      <c r="H966" s="36">
        <f t="shared" ref="H966:I966" si="464">H975</f>
        <v>16780.27</v>
      </c>
      <c r="I966" s="36">
        <f t="shared" si="464"/>
        <v>15503.54</v>
      </c>
      <c r="J966" s="36">
        <f t="shared" ref="J966" si="465">J975</f>
        <v>15503.54</v>
      </c>
      <c r="K966" s="15"/>
      <c r="L966" s="68">
        <f t="shared" si="440"/>
        <v>114702.50000000001</v>
      </c>
    </row>
    <row r="967" spans="1:13" ht="16.5" x14ac:dyDescent="0.25">
      <c r="A967" s="81"/>
      <c r="B967" s="74"/>
      <c r="C967" s="50" t="s">
        <v>104</v>
      </c>
      <c r="D967" s="44">
        <f>D966</f>
        <v>17745.27</v>
      </c>
      <c r="E967" s="36">
        <f>E966</f>
        <v>16001.67</v>
      </c>
      <c r="F967" s="36">
        <f>F966</f>
        <v>16288.470000000001</v>
      </c>
      <c r="G967" s="36">
        <f>G975+G969</f>
        <v>16879.739999999998</v>
      </c>
      <c r="H967" s="36">
        <v>0</v>
      </c>
      <c r="I967" s="36">
        <v>0</v>
      </c>
      <c r="J967" s="36">
        <v>0</v>
      </c>
      <c r="K967" s="15"/>
      <c r="L967" s="68">
        <f t="shared" si="440"/>
        <v>66915.149999999994</v>
      </c>
    </row>
    <row r="968" spans="1:13" ht="16.5" x14ac:dyDescent="0.25">
      <c r="A968" s="81"/>
      <c r="B968" s="74"/>
      <c r="C968" s="50" t="s">
        <v>105</v>
      </c>
      <c r="D968" s="44">
        <v>0</v>
      </c>
      <c r="E968" s="36">
        <v>0</v>
      </c>
      <c r="F968" s="36">
        <v>0</v>
      </c>
      <c r="G968" s="36">
        <v>0</v>
      </c>
      <c r="H968" s="36">
        <f>H966</f>
        <v>16780.27</v>
      </c>
      <c r="I968" s="36">
        <f>I966</f>
        <v>15503.54</v>
      </c>
      <c r="J968" s="36">
        <f>J966</f>
        <v>15503.54</v>
      </c>
      <c r="K968" s="15"/>
      <c r="L968" s="68">
        <f t="shared" si="440"/>
        <v>47787.350000000006</v>
      </c>
    </row>
    <row r="969" spans="1:13" ht="16.5" x14ac:dyDescent="0.25">
      <c r="A969" s="81"/>
      <c r="B969" s="74"/>
      <c r="C969" s="39" t="s">
        <v>5</v>
      </c>
      <c r="D969" s="36">
        <v>0</v>
      </c>
      <c r="E969" s="36">
        <v>0</v>
      </c>
      <c r="F969" s="36">
        <f>F970</f>
        <v>254.28</v>
      </c>
      <c r="G969" s="36">
        <f>G970</f>
        <v>231.6</v>
      </c>
      <c r="H969" s="36">
        <v>0</v>
      </c>
      <c r="I969" s="36">
        <v>0</v>
      </c>
      <c r="J969" s="36">
        <v>0</v>
      </c>
      <c r="K969" s="15"/>
      <c r="L969" s="68">
        <f t="shared" si="440"/>
        <v>485.88</v>
      </c>
    </row>
    <row r="970" spans="1:13" ht="16.5" x14ac:dyDescent="0.25">
      <c r="A970" s="81"/>
      <c r="B970" s="74"/>
      <c r="C970" s="50" t="s">
        <v>104</v>
      </c>
      <c r="D970" s="36">
        <v>0</v>
      </c>
      <c r="E970" s="36">
        <v>0</v>
      </c>
      <c r="F970" s="36">
        <f>F986</f>
        <v>254.28</v>
      </c>
      <c r="G970" s="36">
        <f>G986</f>
        <v>231.6</v>
      </c>
      <c r="H970" s="36">
        <v>0</v>
      </c>
      <c r="I970" s="36">
        <v>0</v>
      </c>
      <c r="J970" s="36">
        <v>0</v>
      </c>
      <c r="K970" s="15"/>
      <c r="L970" s="68">
        <f t="shared" si="440"/>
        <v>485.88</v>
      </c>
    </row>
    <row r="971" spans="1:13" ht="82.5" x14ac:dyDescent="0.25">
      <c r="A971" s="81"/>
      <c r="B971" s="74"/>
      <c r="C971" s="39" t="s">
        <v>85</v>
      </c>
      <c r="D971" s="36">
        <f t="shared" ref="D971:J971" si="466">D970</f>
        <v>0</v>
      </c>
      <c r="E971" s="36">
        <f t="shared" si="466"/>
        <v>0</v>
      </c>
      <c r="F971" s="36">
        <f t="shared" si="466"/>
        <v>254.28</v>
      </c>
      <c r="G971" s="36">
        <f t="shared" si="466"/>
        <v>231.6</v>
      </c>
      <c r="H971" s="36">
        <f t="shared" si="466"/>
        <v>0</v>
      </c>
      <c r="I971" s="36">
        <f t="shared" si="466"/>
        <v>0</v>
      </c>
      <c r="J971" s="36">
        <f t="shared" si="466"/>
        <v>0</v>
      </c>
      <c r="K971" s="15"/>
      <c r="L971" s="68">
        <f t="shared" si="440"/>
        <v>485.88</v>
      </c>
    </row>
    <row r="972" spans="1:13" ht="16.5" x14ac:dyDescent="0.25">
      <c r="A972" s="81"/>
      <c r="B972" s="74"/>
      <c r="C972" s="39" t="s">
        <v>109</v>
      </c>
      <c r="D972" s="44">
        <v>0</v>
      </c>
      <c r="E972" s="36">
        <f>E973</f>
        <v>193.35</v>
      </c>
      <c r="F972" s="36">
        <f>F973</f>
        <v>0</v>
      </c>
      <c r="G972" s="36">
        <f>G989</f>
        <v>0</v>
      </c>
      <c r="H972" s="36">
        <v>0</v>
      </c>
      <c r="I972" s="36">
        <v>0</v>
      </c>
      <c r="J972" s="36">
        <v>0</v>
      </c>
      <c r="K972" s="15"/>
      <c r="L972" s="68">
        <f t="shared" si="440"/>
        <v>193.35</v>
      </c>
    </row>
    <row r="973" spans="1:13" ht="16.5" x14ac:dyDescent="0.25">
      <c r="A973" s="81"/>
      <c r="B973" s="74"/>
      <c r="C973" s="50" t="s">
        <v>104</v>
      </c>
      <c r="D973" s="36">
        <v>0</v>
      </c>
      <c r="E973" s="36">
        <f>E989</f>
        <v>193.35</v>
      </c>
      <c r="F973" s="36">
        <f>F989</f>
        <v>0</v>
      </c>
      <c r="G973" s="36">
        <f>G989</f>
        <v>0</v>
      </c>
      <c r="H973" s="36">
        <v>0</v>
      </c>
      <c r="I973" s="36">
        <v>0</v>
      </c>
      <c r="J973" s="36">
        <v>0</v>
      </c>
      <c r="K973" s="15"/>
      <c r="L973" s="68">
        <f t="shared" si="440"/>
        <v>193.35</v>
      </c>
    </row>
    <row r="974" spans="1:13" ht="82.5" x14ac:dyDescent="0.25">
      <c r="A974" s="81"/>
      <c r="B974" s="74"/>
      <c r="C974" s="39" t="s">
        <v>85</v>
      </c>
      <c r="D974" s="36">
        <f>D973</f>
        <v>0</v>
      </c>
      <c r="E974" s="36">
        <f t="shared" ref="E974:J974" si="467">E973</f>
        <v>193.35</v>
      </c>
      <c r="F974" s="36">
        <f t="shared" si="467"/>
        <v>0</v>
      </c>
      <c r="G974" s="36">
        <f t="shared" si="467"/>
        <v>0</v>
      </c>
      <c r="H974" s="36">
        <f t="shared" si="467"/>
        <v>0</v>
      </c>
      <c r="I974" s="36">
        <f t="shared" si="467"/>
        <v>0</v>
      </c>
      <c r="J974" s="36">
        <f t="shared" si="467"/>
        <v>0</v>
      </c>
      <c r="K974" s="15"/>
      <c r="L974" s="68">
        <f t="shared" si="440"/>
        <v>193.35</v>
      </c>
    </row>
    <row r="975" spans="1:13" ht="33" x14ac:dyDescent="0.25">
      <c r="A975" s="81"/>
      <c r="B975" s="74"/>
      <c r="C975" s="39" t="s">
        <v>9</v>
      </c>
      <c r="D975" s="36">
        <f>D978</f>
        <v>17745.27</v>
      </c>
      <c r="E975" s="36">
        <f t="shared" ref="E975:J975" si="468">E978</f>
        <v>15808.32</v>
      </c>
      <c r="F975" s="36">
        <f t="shared" si="468"/>
        <v>16034.19</v>
      </c>
      <c r="G975" s="36">
        <f t="shared" si="468"/>
        <v>16648.14</v>
      </c>
      <c r="H975" s="36">
        <f t="shared" si="468"/>
        <v>16780.27</v>
      </c>
      <c r="I975" s="36">
        <f t="shared" si="468"/>
        <v>15503.54</v>
      </c>
      <c r="J975" s="36">
        <f t="shared" si="468"/>
        <v>15503.54</v>
      </c>
      <c r="K975" s="15"/>
      <c r="L975" s="68">
        <f t="shared" si="440"/>
        <v>114023.27</v>
      </c>
    </row>
    <row r="976" spans="1:13" ht="16.5" x14ac:dyDescent="0.25">
      <c r="A976" s="81"/>
      <c r="B976" s="74"/>
      <c r="C976" s="50" t="s">
        <v>104</v>
      </c>
      <c r="D976" s="36">
        <f>D975</f>
        <v>17745.27</v>
      </c>
      <c r="E976" s="36">
        <f t="shared" ref="E976:G976" si="469">E975</f>
        <v>15808.32</v>
      </c>
      <c r="F976" s="36">
        <f t="shared" si="469"/>
        <v>16034.19</v>
      </c>
      <c r="G976" s="36">
        <f t="shared" si="469"/>
        <v>16648.14</v>
      </c>
      <c r="H976" s="36">
        <v>0</v>
      </c>
      <c r="I976" s="36">
        <v>0</v>
      </c>
      <c r="J976" s="36">
        <v>0</v>
      </c>
      <c r="K976" s="15"/>
      <c r="L976" s="68">
        <f t="shared" si="440"/>
        <v>66235.92</v>
      </c>
    </row>
    <row r="977" spans="1:12" ht="16.5" x14ac:dyDescent="0.25">
      <c r="A977" s="81"/>
      <c r="B977" s="74"/>
      <c r="C977" s="50" t="s">
        <v>105</v>
      </c>
      <c r="D977" s="36">
        <v>0</v>
      </c>
      <c r="E977" s="36">
        <v>0</v>
      </c>
      <c r="F977" s="36">
        <v>0</v>
      </c>
      <c r="G977" s="36">
        <v>0</v>
      </c>
      <c r="H977" s="36">
        <f>H975</f>
        <v>16780.27</v>
      </c>
      <c r="I977" s="36">
        <f t="shared" ref="I977:J977" si="470">I975</f>
        <v>15503.54</v>
      </c>
      <c r="J977" s="36">
        <f t="shared" si="470"/>
        <v>15503.54</v>
      </c>
      <c r="K977" s="15"/>
      <c r="L977" s="68">
        <f t="shared" si="440"/>
        <v>47787.350000000006</v>
      </c>
    </row>
    <row r="978" spans="1:12" ht="82.5" x14ac:dyDescent="0.25">
      <c r="A978" s="81"/>
      <c r="B978" s="74"/>
      <c r="C978" s="39" t="s">
        <v>85</v>
      </c>
      <c r="D978" s="36">
        <f>D992+D1013</f>
        <v>17745.27</v>
      </c>
      <c r="E978" s="36">
        <f>E992+E1013</f>
        <v>15808.32</v>
      </c>
      <c r="F978" s="36">
        <f>F992+F1013</f>
        <v>16034.19</v>
      </c>
      <c r="G978" s="36">
        <f>G992+G1013</f>
        <v>16648.14</v>
      </c>
      <c r="H978" s="36">
        <f>H992+H1003</f>
        <v>16780.27</v>
      </c>
      <c r="I978" s="36">
        <f>I992+I1003</f>
        <v>15503.54</v>
      </c>
      <c r="J978" s="36">
        <f>J992+J1003</f>
        <v>15503.54</v>
      </c>
      <c r="K978" s="15"/>
      <c r="L978" s="68">
        <f t="shared" si="440"/>
        <v>114023.27</v>
      </c>
    </row>
    <row r="979" spans="1:12" ht="16.5" x14ac:dyDescent="0.25">
      <c r="A979" s="81"/>
      <c r="B979" s="74"/>
      <c r="C979" s="39" t="s">
        <v>15</v>
      </c>
      <c r="D979" s="63">
        <v>0</v>
      </c>
      <c r="E979" s="36">
        <v>0</v>
      </c>
      <c r="F979" s="36">
        <v>0</v>
      </c>
      <c r="G979" s="36">
        <v>0</v>
      </c>
      <c r="H979" s="36">
        <v>0</v>
      </c>
      <c r="I979" s="36">
        <v>0</v>
      </c>
      <c r="J979" s="36">
        <v>0</v>
      </c>
      <c r="K979" s="15"/>
      <c r="L979" s="68">
        <f t="shared" si="440"/>
        <v>0</v>
      </c>
    </row>
    <row r="980" spans="1:12" ht="33" x14ac:dyDescent="0.25">
      <c r="A980" s="81"/>
      <c r="B980" s="74"/>
      <c r="C980" s="39" t="s">
        <v>16</v>
      </c>
      <c r="D980" s="63">
        <v>0</v>
      </c>
      <c r="E980" s="36">
        <v>0</v>
      </c>
      <c r="F980" s="36">
        <v>0</v>
      </c>
      <c r="G980" s="36">
        <v>0</v>
      </c>
      <c r="H980" s="36">
        <v>0</v>
      </c>
      <c r="I980" s="36">
        <v>0</v>
      </c>
      <c r="J980" s="36">
        <v>0</v>
      </c>
      <c r="K980" s="15"/>
      <c r="L980" s="68">
        <f t="shared" si="440"/>
        <v>0</v>
      </c>
    </row>
    <row r="981" spans="1:12" ht="16.5" x14ac:dyDescent="0.25">
      <c r="A981" s="81"/>
      <c r="B981" s="74"/>
      <c r="C981" s="39" t="s">
        <v>12</v>
      </c>
      <c r="D981" s="63">
        <v>0</v>
      </c>
      <c r="E981" s="36">
        <v>0</v>
      </c>
      <c r="F981" s="36">
        <v>0</v>
      </c>
      <c r="G981" s="36">
        <v>0</v>
      </c>
      <c r="H981" s="36">
        <v>0</v>
      </c>
      <c r="I981" s="36">
        <v>0</v>
      </c>
      <c r="J981" s="36">
        <v>0</v>
      </c>
      <c r="K981" s="15"/>
      <c r="L981" s="68">
        <f t="shared" ref="L981:L1044" si="471">E981+F981+G981+H981+I981+J981+D981</f>
        <v>0</v>
      </c>
    </row>
    <row r="982" spans="1:12" ht="16.5" x14ac:dyDescent="0.25">
      <c r="A982" s="81"/>
      <c r="B982" s="75"/>
      <c r="C982" s="39" t="s">
        <v>22</v>
      </c>
      <c r="D982" s="63">
        <v>0</v>
      </c>
      <c r="E982" s="36">
        <v>0</v>
      </c>
      <c r="F982" s="36">
        <v>0</v>
      </c>
      <c r="G982" s="36">
        <v>0</v>
      </c>
      <c r="H982" s="36">
        <v>0</v>
      </c>
      <c r="I982" s="36">
        <v>0</v>
      </c>
      <c r="J982" s="36">
        <v>0</v>
      </c>
      <c r="K982" s="15"/>
      <c r="L982" s="68">
        <f t="shared" si="471"/>
        <v>0</v>
      </c>
    </row>
    <row r="983" spans="1:12" ht="16.5" x14ac:dyDescent="0.25">
      <c r="A983" s="81" t="s">
        <v>45</v>
      </c>
      <c r="B983" s="73" t="s">
        <v>177</v>
      </c>
      <c r="C983" s="50" t="s">
        <v>106</v>
      </c>
      <c r="D983" s="36">
        <f>D992</f>
        <v>17741.43</v>
      </c>
      <c r="E983" s="36">
        <f>E989+E992</f>
        <v>15860.85</v>
      </c>
      <c r="F983" s="36">
        <f>F989+F992+F986</f>
        <v>16288.470000000001</v>
      </c>
      <c r="G983" s="36">
        <f>G986+G992</f>
        <v>16876.739999999998</v>
      </c>
      <c r="H983" s="36">
        <f>H986+H992</f>
        <v>16780.27</v>
      </c>
      <c r="I983" s="36">
        <f>I986+I992</f>
        <v>15503.54</v>
      </c>
      <c r="J983" s="36">
        <f>J986+J992</f>
        <v>15503.54</v>
      </c>
      <c r="K983" s="15"/>
      <c r="L983" s="68">
        <f t="shared" si="471"/>
        <v>114554.84</v>
      </c>
    </row>
    <row r="984" spans="1:12" ht="16.5" x14ac:dyDescent="0.25">
      <c r="A984" s="81"/>
      <c r="B984" s="74"/>
      <c r="C984" s="50" t="s">
        <v>104</v>
      </c>
      <c r="D984" s="44">
        <f>D983</f>
        <v>17741.43</v>
      </c>
      <c r="E984" s="44">
        <f t="shared" ref="E984:G984" si="472">E983</f>
        <v>15860.85</v>
      </c>
      <c r="F984" s="44">
        <f t="shared" si="472"/>
        <v>16288.470000000001</v>
      </c>
      <c r="G984" s="44">
        <f t="shared" si="472"/>
        <v>16876.739999999998</v>
      </c>
      <c r="H984" s="36">
        <v>0</v>
      </c>
      <c r="I984" s="36">
        <v>0</v>
      </c>
      <c r="J984" s="36">
        <v>0</v>
      </c>
      <c r="K984" s="15"/>
      <c r="L984" s="68">
        <f t="shared" si="471"/>
        <v>66767.489999999991</v>
      </c>
    </row>
    <row r="985" spans="1:12" ht="16.5" x14ac:dyDescent="0.25">
      <c r="A985" s="81"/>
      <c r="B985" s="74"/>
      <c r="C985" s="50" t="s">
        <v>105</v>
      </c>
      <c r="D985" s="44">
        <v>0</v>
      </c>
      <c r="E985" s="36">
        <v>0</v>
      </c>
      <c r="F985" s="36">
        <v>0</v>
      </c>
      <c r="G985" s="36">
        <v>0</v>
      </c>
      <c r="H985" s="36">
        <f>H983</f>
        <v>16780.27</v>
      </c>
      <c r="I985" s="36">
        <f t="shared" ref="I985:J985" si="473">I983</f>
        <v>15503.54</v>
      </c>
      <c r="J985" s="36">
        <f t="shared" si="473"/>
        <v>15503.54</v>
      </c>
      <c r="K985" s="15"/>
      <c r="L985" s="68">
        <f t="shared" si="471"/>
        <v>47787.350000000006</v>
      </c>
    </row>
    <row r="986" spans="1:12" ht="16.5" x14ac:dyDescent="0.25">
      <c r="A986" s="81"/>
      <c r="B986" s="74"/>
      <c r="C986" s="39" t="s">
        <v>5</v>
      </c>
      <c r="D986" s="36">
        <v>0</v>
      </c>
      <c r="E986" s="36">
        <v>0</v>
      </c>
      <c r="F986" s="36">
        <v>254.28</v>
      </c>
      <c r="G986" s="36">
        <v>231.6</v>
      </c>
      <c r="H986" s="36">
        <v>0</v>
      </c>
      <c r="I986" s="36">
        <v>0</v>
      </c>
      <c r="J986" s="36">
        <v>0</v>
      </c>
      <c r="K986" s="15"/>
      <c r="L986" s="68">
        <f t="shared" si="471"/>
        <v>485.88</v>
      </c>
    </row>
    <row r="987" spans="1:12" ht="16.5" x14ac:dyDescent="0.25">
      <c r="A987" s="81"/>
      <c r="B987" s="74"/>
      <c r="C987" s="50" t="s">
        <v>104</v>
      </c>
      <c r="D987" s="36">
        <f>D986</f>
        <v>0</v>
      </c>
      <c r="E987" s="36">
        <f t="shared" ref="E987:J988" si="474">E986</f>
        <v>0</v>
      </c>
      <c r="F987" s="36">
        <f t="shared" si="474"/>
        <v>254.28</v>
      </c>
      <c r="G987" s="36">
        <f t="shared" si="474"/>
        <v>231.6</v>
      </c>
      <c r="H987" s="36">
        <f t="shared" si="474"/>
        <v>0</v>
      </c>
      <c r="I987" s="36">
        <f t="shared" si="474"/>
        <v>0</v>
      </c>
      <c r="J987" s="36">
        <f t="shared" si="474"/>
        <v>0</v>
      </c>
      <c r="K987" s="15"/>
      <c r="L987" s="68">
        <f t="shared" si="471"/>
        <v>485.88</v>
      </c>
    </row>
    <row r="988" spans="1:12" ht="82.5" x14ac:dyDescent="0.25">
      <c r="A988" s="81"/>
      <c r="B988" s="74"/>
      <c r="C988" s="39" t="s">
        <v>85</v>
      </c>
      <c r="D988" s="36">
        <f>D987</f>
        <v>0</v>
      </c>
      <c r="E988" s="36">
        <f t="shared" si="474"/>
        <v>0</v>
      </c>
      <c r="F988" s="36">
        <f t="shared" si="474"/>
        <v>254.28</v>
      </c>
      <c r="G988" s="36">
        <f t="shared" si="474"/>
        <v>231.6</v>
      </c>
      <c r="H988" s="36">
        <f t="shared" si="474"/>
        <v>0</v>
      </c>
      <c r="I988" s="36">
        <f t="shared" si="474"/>
        <v>0</v>
      </c>
      <c r="J988" s="36">
        <f t="shared" si="474"/>
        <v>0</v>
      </c>
      <c r="K988" s="15"/>
      <c r="L988" s="68">
        <f t="shared" si="471"/>
        <v>485.88</v>
      </c>
    </row>
    <row r="989" spans="1:12" ht="16.5" x14ac:dyDescent="0.25">
      <c r="A989" s="81"/>
      <c r="B989" s="74"/>
      <c r="C989" s="39" t="s">
        <v>109</v>
      </c>
      <c r="D989" s="36">
        <v>0</v>
      </c>
      <c r="E989" s="36">
        <v>193.35</v>
      </c>
      <c r="F989" s="36">
        <v>0</v>
      </c>
      <c r="G989" s="36">
        <v>0</v>
      </c>
      <c r="H989" s="36">
        <v>0</v>
      </c>
      <c r="I989" s="36">
        <v>0</v>
      </c>
      <c r="J989" s="36">
        <v>0</v>
      </c>
      <c r="K989" s="15"/>
      <c r="L989" s="68">
        <f t="shared" si="471"/>
        <v>193.35</v>
      </c>
    </row>
    <row r="990" spans="1:12" ht="16.5" x14ac:dyDescent="0.25">
      <c r="A990" s="81"/>
      <c r="B990" s="74"/>
      <c r="C990" s="50" t="s">
        <v>104</v>
      </c>
      <c r="D990" s="36">
        <f>D989</f>
        <v>0</v>
      </c>
      <c r="E990" s="36">
        <f t="shared" ref="E990:J991" si="475">E989</f>
        <v>193.35</v>
      </c>
      <c r="F990" s="36">
        <f t="shared" si="475"/>
        <v>0</v>
      </c>
      <c r="G990" s="36">
        <f t="shared" si="475"/>
        <v>0</v>
      </c>
      <c r="H990" s="36">
        <f t="shared" si="475"/>
        <v>0</v>
      </c>
      <c r="I990" s="36">
        <f t="shared" si="475"/>
        <v>0</v>
      </c>
      <c r="J990" s="36">
        <f t="shared" si="475"/>
        <v>0</v>
      </c>
      <c r="K990" s="15"/>
      <c r="L990" s="68">
        <f t="shared" si="471"/>
        <v>193.35</v>
      </c>
    </row>
    <row r="991" spans="1:12" ht="82.5" x14ac:dyDescent="0.25">
      <c r="A991" s="81"/>
      <c r="B991" s="74"/>
      <c r="C991" s="39" t="s">
        <v>85</v>
      </c>
      <c r="D991" s="36">
        <f>D990</f>
        <v>0</v>
      </c>
      <c r="E991" s="36">
        <f t="shared" si="475"/>
        <v>193.35</v>
      </c>
      <c r="F991" s="36">
        <f t="shared" si="475"/>
        <v>0</v>
      </c>
      <c r="G991" s="36">
        <f t="shared" si="475"/>
        <v>0</v>
      </c>
      <c r="H991" s="36">
        <f t="shared" si="475"/>
        <v>0</v>
      </c>
      <c r="I991" s="36">
        <f t="shared" si="475"/>
        <v>0</v>
      </c>
      <c r="J991" s="36">
        <f t="shared" si="475"/>
        <v>0</v>
      </c>
      <c r="K991" s="15"/>
      <c r="L991" s="68">
        <f t="shared" si="471"/>
        <v>193.35</v>
      </c>
    </row>
    <row r="992" spans="1:12" ht="33" x14ac:dyDescent="0.25">
      <c r="A992" s="81"/>
      <c r="B992" s="74"/>
      <c r="C992" s="39" t="s">
        <v>9</v>
      </c>
      <c r="D992" s="36">
        <v>17741.43</v>
      </c>
      <c r="E992" s="36">
        <v>15667.5</v>
      </c>
      <c r="F992" s="36">
        <v>16034.19</v>
      </c>
      <c r="G992" s="36">
        <v>16645.14</v>
      </c>
      <c r="H992" s="36">
        <f>H994</f>
        <v>16780.27</v>
      </c>
      <c r="I992" s="36">
        <f t="shared" ref="I992:J992" si="476">I994</f>
        <v>15503.54</v>
      </c>
      <c r="J992" s="36">
        <f t="shared" si="476"/>
        <v>15503.54</v>
      </c>
      <c r="K992" s="15"/>
      <c r="L992" s="68">
        <f t="shared" si="471"/>
        <v>113875.61000000002</v>
      </c>
    </row>
    <row r="993" spans="1:12" ht="16.5" x14ac:dyDescent="0.25">
      <c r="A993" s="81"/>
      <c r="B993" s="74"/>
      <c r="C993" s="50" t="s">
        <v>104</v>
      </c>
      <c r="D993" s="36">
        <f>D992</f>
        <v>17741.43</v>
      </c>
      <c r="E993" s="36">
        <f t="shared" ref="E993:G993" si="477">E992</f>
        <v>15667.5</v>
      </c>
      <c r="F993" s="36">
        <f t="shared" si="477"/>
        <v>16034.19</v>
      </c>
      <c r="G993" s="36">
        <f t="shared" si="477"/>
        <v>16645.14</v>
      </c>
      <c r="H993" s="36">
        <v>0</v>
      </c>
      <c r="I993" s="36">
        <v>0</v>
      </c>
      <c r="J993" s="36">
        <v>0</v>
      </c>
      <c r="K993" s="15"/>
      <c r="L993" s="68">
        <f t="shared" si="471"/>
        <v>66088.260000000009</v>
      </c>
    </row>
    <row r="994" spans="1:12" ht="16.5" x14ac:dyDescent="0.25">
      <c r="A994" s="81"/>
      <c r="B994" s="74"/>
      <c r="C994" s="50" t="s">
        <v>105</v>
      </c>
      <c r="D994" s="36">
        <v>0</v>
      </c>
      <c r="E994" s="36">
        <v>0</v>
      </c>
      <c r="F994" s="36">
        <v>0</v>
      </c>
      <c r="G994" s="36">
        <v>0</v>
      </c>
      <c r="H994" s="36">
        <f>H995</f>
        <v>16780.27</v>
      </c>
      <c r="I994" s="36">
        <f t="shared" ref="I994:J994" si="478">I995</f>
        <v>15503.54</v>
      </c>
      <c r="J994" s="36">
        <f t="shared" si="478"/>
        <v>15503.54</v>
      </c>
      <c r="K994" s="15"/>
      <c r="L994" s="68">
        <f t="shared" si="471"/>
        <v>47787.350000000006</v>
      </c>
    </row>
    <row r="995" spans="1:12" ht="82.5" x14ac:dyDescent="0.25">
      <c r="A995" s="81"/>
      <c r="B995" s="74"/>
      <c r="C995" s="39" t="s">
        <v>85</v>
      </c>
      <c r="D995" s="36">
        <v>0</v>
      </c>
      <c r="E995" s="36">
        <v>0</v>
      </c>
      <c r="F995" s="36">
        <v>0</v>
      </c>
      <c r="G995" s="36">
        <v>0</v>
      </c>
      <c r="H995" s="36">
        <v>16780.27</v>
      </c>
      <c r="I995" s="36">
        <v>15503.54</v>
      </c>
      <c r="J995" s="36">
        <v>15503.54</v>
      </c>
      <c r="K995" s="15"/>
      <c r="L995" s="68">
        <f t="shared" si="471"/>
        <v>47787.350000000006</v>
      </c>
    </row>
    <row r="996" spans="1:12" ht="16.5" x14ac:dyDescent="0.25">
      <c r="A996" s="81"/>
      <c r="B996" s="74"/>
      <c r="C996" s="39" t="s">
        <v>22</v>
      </c>
      <c r="D996" s="36">
        <v>0</v>
      </c>
      <c r="E996" s="36">
        <v>0</v>
      </c>
      <c r="F996" s="36">
        <v>0</v>
      </c>
      <c r="G996" s="36">
        <v>0</v>
      </c>
      <c r="H996" s="36">
        <v>0</v>
      </c>
      <c r="I996" s="36">
        <v>0</v>
      </c>
      <c r="J996" s="36">
        <v>0</v>
      </c>
      <c r="K996" s="15"/>
      <c r="L996" s="68">
        <f t="shared" si="471"/>
        <v>0</v>
      </c>
    </row>
    <row r="997" spans="1:12" ht="33" x14ac:dyDescent="0.25">
      <c r="A997" s="81"/>
      <c r="B997" s="74"/>
      <c r="C997" s="39" t="s">
        <v>16</v>
      </c>
      <c r="D997" s="36">
        <v>0</v>
      </c>
      <c r="E997" s="36">
        <v>0</v>
      </c>
      <c r="F997" s="36">
        <v>0</v>
      </c>
      <c r="G997" s="36">
        <v>0</v>
      </c>
      <c r="H997" s="36">
        <v>0</v>
      </c>
      <c r="I997" s="36">
        <v>0</v>
      </c>
      <c r="J997" s="36">
        <v>0</v>
      </c>
      <c r="K997" s="15"/>
      <c r="L997" s="68">
        <f t="shared" si="471"/>
        <v>0</v>
      </c>
    </row>
    <row r="998" spans="1:12" ht="16.5" x14ac:dyDescent="0.25">
      <c r="A998" s="81"/>
      <c r="B998" s="75"/>
      <c r="C998" s="39" t="s">
        <v>12</v>
      </c>
      <c r="D998" s="36">
        <v>0</v>
      </c>
      <c r="E998" s="36">
        <v>0</v>
      </c>
      <c r="F998" s="36">
        <v>0</v>
      </c>
      <c r="G998" s="36">
        <v>0</v>
      </c>
      <c r="H998" s="36">
        <v>0</v>
      </c>
      <c r="I998" s="36">
        <v>0</v>
      </c>
      <c r="J998" s="36">
        <v>0</v>
      </c>
      <c r="K998" s="15"/>
      <c r="L998" s="68">
        <f t="shared" si="471"/>
        <v>0</v>
      </c>
    </row>
    <row r="999" spans="1:12" ht="16.5" x14ac:dyDescent="0.25">
      <c r="A999" s="79" t="s">
        <v>46</v>
      </c>
      <c r="B999" s="79" t="s">
        <v>54</v>
      </c>
      <c r="C999" s="48" t="s">
        <v>106</v>
      </c>
      <c r="D999" s="36">
        <v>0</v>
      </c>
      <c r="E999" s="36">
        <v>0</v>
      </c>
      <c r="F999" s="36">
        <f t="shared" ref="F999" si="479">F1002</f>
        <v>0</v>
      </c>
      <c r="G999" s="36">
        <f>G1002</f>
        <v>0</v>
      </c>
      <c r="H999" s="36">
        <f>H1001</f>
        <v>0</v>
      </c>
      <c r="I999" s="36">
        <f>I1002</f>
        <v>0</v>
      </c>
      <c r="J999" s="36">
        <f t="shared" ref="J999" si="480">J1002</f>
        <v>0</v>
      </c>
      <c r="K999" s="15"/>
      <c r="L999" s="68">
        <f t="shared" si="471"/>
        <v>0</v>
      </c>
    </row>
    <row r="1000" spans="1:12" ht="16.5" x14ac:dyDescent="0.25">
      <c r="A1000" s="79"/>
      <c r="B1000" s="79"/>
      <c r="C1000" s="48" t="s">
        <v>104</v>
      </c>
      <c r="D1000" s="36">
        <v>0</v>
      </c>
      <c r="E1000" s="36">
        <v>0</v>
      </c>
      <c r="F1000" s="36">
        <v>0</v>
      </c>
      <c r="G1000" s="36">
        <v>0</v>
      </c>
      <c r="H1000" s="36">
        <v>0</v>
      </c>
      <c r="I1000" s="36">
        <v>0</v>
      </c>
      <c r="J1000" s="36">
        <v>0</v>
      </c>
      <c r="K1000" s="15"/>
      <c r="L1000" s="68">
        <f t="shared" si="471"/>
        <v>0</v>
      </c>
    </row>
    <row r="1001" spans="1:12" ht="16.5" x14ac:dyDescent="0.25">
      <c r="A1001" s="79"/>
      <c r="B1001" s="79"/>
      <c r="C1001" s="48" t="s">
        <v>105</v>
      </c>
      <c r="D1001" s="36">
        <v>0</v>
      </c>
      <c r="E1001" s="36">
        <v>0</v>
      </c>
      <c r="F1001" s="36">
        <v>0</v>
      </c>
      <c r="G1001" s="36">
        <v>0</v>
      </c>
      <c r="H1001" s="36">
        <f>H1003</f>
        <v>0</v>
      </c>
      <c r="I1001" s="36">
        <v>0</v>
      </c>
      <c r="J1001" s="36">
        <v>0</v>
      </c>
      <c r="K1001" s="15"/>
      <c r="L1001" s="68">
        <f t="shared" si="471"/>
        <v>0</v>
      </c>
    </row>
    <row r="1002" spans="1:12" ht="16.5" x14ac:dyDescent="0.25">
      <c r="A1002" s="79"/>
      <c r="B1002" s="79"/>
      <c r="C1002" s="35" t="s">
        <v>18</v>
      </c>
      <c r="D1002" s="36">
        <v>0</v>
      </c>
      <c r="E1002" s="36">
        <v>0</v>
      </c>
      <c r="F1002" s="36">
        <f>F1003</f>
        <v>0</v>
      </c>
      <c r="G1002" s="36">
        <v>0</v>
      </c>
      <c r="H1002" s="36">
        <v>0</v>
      </c>
      <c r="I1002" s="36">
        <f t="shared" ref="I1002:J1002" si="481">I1003</f>
        <v>0</v>
      </c>
      <c r="J1002" s="36">
        <f t="shared" si="481"/>
        <v>0</v>
      </c>
      <c r="K1002" s="15"/>
      <c r="L1002" s="68">
        <f t="shared" si="471"/>
        <v>0</v>
      </c>
    </row>
    <row r="1003" spans="1:12" ht="33" x14ac:dyDescent="0.25">
      <c r="A1003" s="79"/>
      <c r="B1003" s="79"/>
      <c r="C1003" s="35" t="s">
        <v>9</v>
      </c>
      <c r="D1003" s="36">
        <v>0</v>
      </c>
      <c r="E1003" s="36">
        <v>0</v>
      </c>
      <c r="F1003" s="36">
        <v>0</v>
      </c>
      <c r="G1003" s="36">
        <v>0</v>
      </c>
      <c r="H1003" s="36">
        <v>0</v>
      </c>
      <c r="I1003" s="36">
        <v>0</v>
      </c>
      <c r="J1003" s="36">
        <v>0</v>
      </c>
      <c r="K1003" s="15"/>
      <c r="L1003" s="68">
        <f t="shared" si="471"/>
        <v>0</v>
      </c>
    </row>
    <row r="1004" spans="1:12" ht="16.5" x14ac:dyDescent="0.25">
      <c r="A1004" s="79"/>
      <c r="B1004" s="79"/>
      <c r="C1004" s="48" t="s">
        <v>105</v>
      </c>
      <c r="D1004" s="36">
        <f>D1003</f>
        <v>0</v>
      </c>
      <c r="E1004" s="36">
        <f t="shared" ref="E1004:J1004" si="482">E1003</f>
        <v>0</v>
      </c>
      <c r="F1004" s="36">
        <f t="shared" si="482"/>
        <v>0</v>
      </c>
      <c r="G1004" s="36">
        <f t="shared" si="482"/>
        <v>0</v>
      </c>
      <c r="H1004" s="36">
        <v>0</v>
      </c>
      <c r="I1004" s="36">
        <f t="shared" si="482"/>
        <v>0</v>
      </c>
      <c r="J1004" s="36">
        <f t="shared" si="482"/>
        <v>0</v>
      </c>
      <c r="K1004" s="15"/>
      <c r="L1004" s="68">
        <f t="shared" si="471"/>
        <v>0</v>
      </c>
    </row>
    <row r="1005" spans="1:12" ht="82.5" x14ac:dyDescent="0.25">
      <c r="A1005" s="79"/>
      <c r="B1005" s="79"/>
      <c r="C1005" s="35" t="s">
        <v>85</v>
      </c>
      <c r="D1005" s="36">
        <v>0</v>
      </c>
      <c r="E1005" s="36">
        <v>0</v>
      </c>
      <c r="F1005" s="36">
        <v>0</v>
      </c>
      <c r="G1005" s="36">
        <v>0</v>
      </c>
      <c r="H1005" s="36">
        <v>0</v>
      </c>
      <c r="I1005" s="36">
        <v>0</v>
      </c>
      <c r="J1005" s="36">
        <v>0</v>
      </c>
      <c r="K1005" s="15"/>
      <c r="L1005" s="68">
        <f t="shared" si="471"/>
        <v>0</v>
      </c>
    </row>
    <row r="1006" spans="1:12" ht="16.5" x14ac:dyDescent="0.25">
      <c r="A1006" s="79"/>
      <c r="B1006" s="79"/>
      <c r="C1006" s="35" t="s">
        <v>15</v>
      </c>
      <c r="D1006" s="36">
        <v>0</v>
      </c>
      <c r="E1006" s="36">
        <v>0</v>
      </c>
      <c r="F1006" s="36">
        <v>0</v>
      </c>
      <c r="G1006" s="36">
        <v>0</v>
      </c>
      <c r="H1006" s="36">
        <v>0</v>
      </c>
      <c r="I1006" s="36">
        <v>0</v>
      </c>
      <c r="J1006" s="36">
        <v>0</v>
      </c>
      <c r="K1006" s="15"/>
      <c r="L1006" s="68">
        <f t="shared" si="471"/>
        <v>0</v>
      </c>
    </row>
    <row r="1007" spans="1:12" ht="33" x14ac:dyDescent="0.25">
      <c r="A1007" s="79"/>
      <c r="B1007" s="79"/>
      <c r="C1007" s="35" t="s">
        <v>16</v>
      </c>
      <c r="D1007" s="36">
        <v>0</v>
      </c>
      <c r="E1007" s="36">
        <v>0</v>
      </c>
      <c r="F1007" s="36">
        <v>0</v>
      </c>
      <c r="G1007" s="36">
        <v>0</v>
      </c>
      <c r="H1007" s="36">
        <v>0</v>
      </c>
      <c r="I1007" s="36">
        <v>0</v>
      </c>
      <c r="J1007" s="36">
        <v>0</v>
      </c>
      <c r="K1007" s="15"/>
      <c r="L1007" s="68">
        <f t="shared" si="471"/>
        <v>0</v>
      </c>
    </row>
    <row r="1008" spans="1:12" ht="16.5" x14ac:dyDescent="0.25">
      <c r="A1008" s="79"/>
      <c r="B1008" s="79"/>
      <c r="C1008" s="35" t="s">
        <v>22</v>
      </c>
      <c r="D1008" s="36">
        <v>0</v>
      </c>
      <c r="E1008" s="36">
        <v>0</v>
      </c>
      <c r="F1008" s="36">
        <v>0</v>
      </c>
      <c r="G1008" s="36">
        <v>0</v>
      </c>
      <c r="H1008" s="36">
        <v>0</v>
      </c>
      <c r="I1008" s="36">
        <v>0</v>
      </c>
      <c r="J1008" s="36">
        <v>0</v>
      </c>
      <c r="K1008" s="15"/>
      <c r="L1008" s="68">
        <f t="shared" si="471"/>
        <v>0</v>
      </c>
    </row>
    <row r="1009" spans="1:12" ht="16.5" x14ac:dyDescent="0.25">
      <c r="A1009" s="79" t="s">
        <v>76</v>
      </c>
      <c r="B1009" s="79" t="s">
        <v>178</v>
      </c>
      <c r="C1009" s="48" t="s">
        <v>106</v>
      </c>
      <c r="D1009" s="36">
        <f>D1012</f>
        <v>3.84</v>
      </c>
      <c r="E1009" s="36">
        <f>E1012</f>
        <v>140.82</v>
      </c>
      <c r="F1009" s="36">
        <f t="shared" ref="F1009:I1009" si="483">F1012</f>
        <v>0</v>
      </c>
      <c r="G1009" s="36">
        <f t="shared" si="483"/>
        <v>3</v>
      </c>
      <c r="H1009" s="36">
        <f t="shared" si="483"/>
        <v>0</v>
      </c>
      <c r="I1009" s="36">
        <f t="shared" si="483"/>
        <v>0</v>
      </c>
      <c r="J1009" s="36">
        <f t="shared" ref="J1009" si="484">J1012</f>
        <v>0</v>
      </c>
      <c r="K1009" s="15"/>
      <c r="L1009" s="68">
        <f t="shared" si="471"/>
        <v>147.66</v>
      </c>
    </row>
    <row r="1010" spans="1:12" ht="16.5" x14ac:dyDescent="0.25">
      <c r="A1010" s="79"/>
      <c r="B1010" s="79"/>
      <c r="C1010" s="48" t="s">
        <v>104</v>
      </c>
      <c r="D1010" s="36">
        <f>D1009</f>
        <v>3.84</v>
      </c>
      <c r="E1010" s="36">
        <f t="shared" ref="E1010:G1010" si="485">E1009</f>
        <v>140.82</v>
      </c>
      <c r="F1010" s="36">
        <f t="shared" si="485"/>
        <v>0</v>
      </c>
      <c r="G1010" s="36">
        <f t="shared" si="485"/>
        <v>3</v>
      </c>
      <c r="H1010" s="36">
        <v>0</v>
      </c>
      <c r="I1010" s="36">
        <v>0</v>
      </c>
      <c r="J1010" s="36">
        <v>0</v>
      </c>
      <c r="K1010" s="15"/>
      <c r="L1010" s="68">
        <f t="shared" si="471"/>
        <v>147.66</v>
      </c>
    </row>
    <row r="1011" spans="1:12" ht="16.5" x14ac:dyDescent="0.25">
      <c r="A1011" s="79"/>
      <c r="B1011" s="79"/>
      <c r="C1011" s="48" t="s">
        <v>105</v>
      </c>
      <c r="D1011" s="36">
        <v>0</v>
      </c>
      <c r="E1011" s="36">
        <v>0</v>
      </c>
      <c r="F1011" s="36">
        <v>0</v>
      </c>
      <c r="G1011" s="36">
        <v>0</v>
      </c>
      <c r="H1011" s="36">
        <v>0</v>
      </c>
      <c r="I1011" s="36">
        <v>0</v>
      </c>
      <c r="J1011" s="36">
        <v>0</v>
      </c>
      <c r="K1011" s="15"/>
      <c r="L1011" s="68">
        <f t="shared" si="471"/>
        <v>0</v>
      </c>
    </row>
    <row r="1012" spans="1:12" ht="33" x14ac:dyDescent="0.25">
      <c r="A1012" s="79"/>
      <c r="B1012" s="79"/>
      <c r="C1012" s="35" t="s">
        <v>9</v>
      </c>
      <c r="D1012" s="36">
        <f>D1013</f>
        <v>3.84</v>
      </c>
      <c r="E1012" s="36">
        <f>E1013</f>
        <v>140.82</v>
      </c>
      <c r="F1012" s="36">
        <f>F1013</f>
        <v>0</v>
      </c>
      <c r="G1012" s="36">
        <f>G1013</f>
        <v>3</v>
      </c>
      <c r="H1012" s="36">
        <v>0</v>
      </c>
      <c r="I1012" s="36">
        <v>0</v>
      </c>
      <c r="J1012" s="36">
        <v>0</v>
      </c>
      <c r="K1012" s="15"/>
      <c r="L1012" s="68">
        <f t="shared" si="471"/>
        <v>147.66</v>
      </c>
    </row>
    <row r="1013" spans="1:12" ht="82.5" x14ac:dyDescent="0.25">
      <c r="A1013" s="79"/>
      <c r="B1013" s="79"/>
      <c r="C1013" s="35" t="s">
        <v>85</v>
      </c>
      <c r="D1013" s="36">
        <v>3.84</v>
      </c>
      <c r="E1013" s="36">
        <v>140.82</v>
      </c>
      <c r="F1013" s="36">
        <v>0</v>
      </c>
      <c r="G1013" s="36">
        <v>3</v>
      </c>
      <c r="H1013" s="36">
        <v>0</v>
      </c>
      <c r="I1013" s="36">
        <v>0</v>
      </c>
      <c r="J1013" s="36">
        <v>0</v>
      </c>
      <c r="K1013" s="15"/>
      <c r="L1013" s="68">
        <f t="shared" si="471"/>
        <v>147.66</v>
      </c>
    </row>
    <row r="1014" spans="1:12" ht="16.5" x14ac:dyDescent="0.25">
      <c r="A1014" s="79"/>
      <c r="B1014" s="79"/>
      <c r="C1014" s="35" t="s">
        <v>15</v>
      </c>
      <c r="D1014" s="36">
        <v>0</v>
      </c>
      <c r="E1014" s="36">
        <v>0</v>
      </c>
      <c r="F1014" s="36">
        <v>0</v>
      </c>
      <c r="G1014" s="36">
        <v>0</v>
      </c>
      <c r="H1014" s="36">
        <v>0</v>
      </c>
      <c r="I1014" s="36">
        <v>0</v>
      </c>
      <c r="J1014" s="36">
        <v>0</v>
      </c>
      <c r="K1014" s="15"/>
      <c r="L1014" s="68">
        <f t="shared" si="471"/>
        <v>0</v>
      </c>
    </row>
    <row r="1015" spans="1:12" ht="33" x14ac:dyDescent="0.25">
      <c r="A1015" s="79"/>
      <c r="B1015" s="79"/>
      <c r="C1015" s="35" t="s">
        <v>16</v>
      </c>
      <c r="D1015" s="36">
        <v>0</v>
      </c>
      <c r="E1015" s="36">
        <v>0</v>
      </c>
      <c r="F1015" s="36">
        <v>0</v>
      </c>
      <c r="G1015" s="36">
        <v>0</v>
      </c>
      <c r="H1015" s="36">
        <v>0</v>
      </c>
      <c r="I1015" s="36">
        <v>0</v>
      </c>
      <c r="J1015" s="36">
        <v>0</v>
      </c>
      <c r="K1015" s="15"/>
      <c r="L1015" s="68">
        <f t="shared" si="471"/>
        <v>0</v>
      </c>
    </row>
    <row r="1016" spans="1:12" ht="16.5" x14ac:dyDescent="0.25">
      <c r="A1016" s="79"/>
      <c r="B1016" s="79"/>
      <c r="C1016" s="48" t="s">
        <v>12</v>
      </c>
      <c r="D1016" s="36">
        <v>0</v>
      </c>
      <c r="E1016" s="36">
        <v>0</v>
      </c>
      <c r="F1016" s="36">
        <v>0</v>
      </c>
      <c r="G1016" s="36">
        <v>0</v>
      </c>
      <c r="H1016" s="36">
        <v>0</v>
      </c>
      <c r="I1016" s="36">
        <v>0</v>
      </c>
      <c r="J1016" s="36">
        <v>0</v>
      </c>
      <c r="K1016" s="15"/>
      <c r="L1016" s="68">
        <f t="shared" si="471"/>
        <v>0</v>
      </c>
    </row>
    <row r="1017" spans="1:12" ht="16.5" x14ac:dyDescent="0.25">
      <c r="A1017" s="79"/>
      <c r="B1017" s="73"/>
      <c r="C1017" s="35" t="s">
        <v>22</v>
      </c>
      <c r="D1017" s="36">
        <v>0</v>
      </c>
      <c r="E1017" s="36">
        <v>0</v>
      </c>
      <c r="F1017" s="36">
        <v>0</v>
      </c>
      <c r="G1017" s="36">
        <v>0</v>
      </c>
      <c r="H1017" s="36">
        <v>0</v>
      </c>
      <c r="I1017" s="36">
        <v>0</v>
      </c>
      <c r="J1017" s="36">
        <v>0</v>
      </c>
      <c r="K1017" s="15"/>
      <c r="L1017" s="68">
        <f t="shared" si="471"/>
        <v>0</v>
      </c>
    </row>
    <row r="1018" spans="1:12" ht="16.5" x14ac:dyDescent="0.25">
      <c r="A1018" s="81" t="s">
        <v>180</v>
      </c>
      <c r="B1018" s="73" t="s">
        <v>179</v>
      </c>
      <c r="C1018" s="50" t="s">
        <v>106</v>
      </c>
      <c r="D1018" s="36">
        <f>D1022</f>
        <v>7128.51</v>
      </c>
      <c r="E1018" s="36">
        <f>E1022+E1029</f>
        <v>7814.14</v>
      </c>
      <c r="F1018" s="36">
        <f>F1022+F1029</f>
        <v>9545.4600000000009</v>
      </c>
      <c r="G1018" s="36">
        <f t="shared" ref="G1018:I1018" si="486">G1022+G1029</f>
        <v>10909.050000000001</v>
      </c>
      <c r="H1018" s="36">
        <f>H1022+H1029+H1027</f>
        <v>10910</v>
      </c>
      <c r="I1018" s="36">
        <f t="shared" si="486"/>
        <v>9935.8799999999992</v>
      </c>
      <c r="J1018" s="36">
        <f t="shared" ref="J1018" si="487">J1022+J1029</f>
        <v>9935.8799999999992</v>
      </c>
      <c r="K1018" s="15"/>
      <c r="L1018" s="68">
        <f t="shared" si="471"/>
        <v>66178.92</v>
      </c>
    </row>
    <row r="1019" spans="1:12" ht="16.5" x14ac:dyDescent="0.25">
      <c r="A1019" s="81"/>
      <c r="B1019" s="74"/>
      <c r="C1019" s="50" t="s">
        <v>104</v>
      </c>
      <c r="D1019" s="36">
        <f>D1018</f>
        <v>7128.51</v>
      </c>
      <c r="E1019" s="36">
        <f>E1018</f>
        <v>7814.14</v>
      </c>
      <c r="F1019" s="36">
        <f>F1018</f>
        <v>9545.4600000000009</v>
      </c>
      <c r="G1019" s="36">
        <f>G1018</f>
        <v>10909.050000000001</v>
      </c>
      <c r="H1019" s="36">
        <v>0</v>
      </c>
      <c r="I1019" s="36">
        <v>0</v>
      </c>
      <c r="J1019" s="36">
        <v>0</v>
      </c>
      <c r="K1019" s="15"/>
      <c r="L1019" s="68">
        <f t="shared" si="471"/>
        <v>35397.160000000003</v>
      </c>
    </row>
    <row r="1020" spans="1:12" ht="16.5" x14ac:dyDescent="0.25">
      <c r="A1020" s="81"/>
      <c r="B1020" s="74"/>
      <c r="C1020" s="50" t="s">
        <v>105</v>
      </c>
      <c r="D1020" s="36">
        <v>0</v>
      </c>
      <c r="E1020" s="36">
        <v>0</v>
      </c>
      <c r="F1020" s="36">
        <v>0</v>
      </c>
      <c r="G1020" s="36">
        <v>0</v>
      </c>
      <c r="H1020" s="36">
        <f>H1018</f>
        <v>10910</v>
      </c>
      <c r="I1020" s="36">
        <f t="shared" ref="I1020:J1020" si="488">I1018</f>
        <v>9935.8799999999992</v>
      </c>
      <c r="J1020" s="36">
        <f t="shared" si="488"/>
        <v>9935.8799999999992</v>
      </c>
      <c r="K1020" s="15"/>
      <c r="L1020" s="68">
        <f t="shared" si="471"/>
        <v>30781.759999999995</v>
      </c>
    </row>
    <row r="1021" spans="1:12" ht="16.5" x14ac:dyDescent="0.25">
      <c r="A1021" s="81"/>
      <c r="B1021" s="74"/>
      <c r="C1021" s="39" t="s">
        <v>18</v>
      </c>
      <c r="D1021" s="36">
        <v>0</v>
      </c>
      <c r="E1021" s="36">
        <v>0</v>
      </c>
      <c r="F1021" s="36">
        <v>0</v>
      </c>
      <c r="G1021" s="36">
        <v>0</v>
      </c>
      <c r="H1021" s="36">
        <v>0</v>
      </c>
      <c r="I1021" s="36">
        <v>0</v>
      </c>
      <c r="J1021" s="36">
        <v>0</v>
      </c>
      <c r="K1021" s="15"/>
      <c r="L1021" s="68">
        <f t="shared" si="471"/>
        <v>0</v>
      </c>
    </row>
    <row r="1022" spans="1:12" ht="33" x14ac:dyDescent="0.25">
      <c r="A1022" s="81"/>
      <c r="B1022" s="74"/>
      <c r="C1022" s="39" t="s">
        <v>9</v>
      </c>
      <c r="D1022" s="36">
        <f>D1024</f>
        <v>7128.51</v>
      </c>
      <c r="E1022" s="36">
        <f>E1024</f>
        <v>7794.14</v>
      </c>
      <c r="F1022" s="36">
        <f>F1024</f>
        <v>9199.77</v>
      </c>
      <c r="G1022" s="36">
        <f>G1024</f>
        <v>10909.050000000001</v>
      </c>
      <c r="H1022" s="36">
        <f>H1024</f>
        <v>10910</v>
      </c>
      <c r="I1022" s="36">
        <f t="shared" ref="I1022" si="489">I1024</f>
        <v>9935.8799999999992</v>
      </c>
      <c r="J1022" s="36">
        <f t="shared" ref="J1022" si="490">J1024</f>
        <v>9935.8799999999992</v>
      </c>
      <c r="K1022" s="15"/>
      <c r="L1022" s="68">
        <f t="shared" si="471"/>
        <v>65813.23</v>
      </c>
    </row>
    <row r="1023" spans="1:12" ht="82.5" x14ac:dyDescent="0.25">
      <c r="A1023" s="81"/>
      <c r="B1023" s="74"/>
      <c r="C1023" s="39" t="s">
        <v>85</v>
      </c>
      <c r="D1023" s="36">
        <v>0</v>
      </c>
      <c r="E1023" s="36">
        <v>0</v>
      </c>
      <c r="F1023" s="36">
        <v>0</v>
      </c>
      <c r="G1023" s="36">
        <v>0</v>
      </c>
      <c r="H1023" s="36">
        <v>0</v>
      </c>
      <c r="I1023" s="36">
        <v>0</v>
      </c>
      <c r="J1023" s="36">
        <v>0</v>
      </c>
      <c r="K1023" s="15"/>
      <c r="L1023" s="68">
        <f t="shared" si="471"/>
        <v>0</v>
      </c>
    </row>
    <row r="1024" spans="1:12" ht="49.5" x14ac:dyDescent="0.25">
      <c r="A1024" s="81"/>
      <c r="B1024" s="74"/>
      <c r="C1024" s="39" t="s">
        <v>95</v>
      </c>
      <c r="D1024" s="36">
        <f>D1025</f>
        <v>7128.51</v>
      </c>
      <c r="E1024" s="36">
        <f>E1025</f>
        <v>7794.14</v>
      </c>
      <c r="F1024" s="36">
        <f>F1025</f>
        <v>9199.77</v>
      </c>
      <c r="G1024" s="36">
        <f>G1025</f>
        <v>10909.050000000001</v>
      </c>
      <c r="H1024" s="36">
        <f>H1026</f>
        <v>10910</v>
      </c>
      <c r="I1024" s="36">
        <f t="shared" ref="I1024:J1024" si="491">I1026</f>
        <v>9935.8799999999992</v>
      </c>
      <c r="J1024" s="36">
        <f t="shared" si="491"/>
        <v>9935.8799999999992</v>
      </c>
      <c r="K1024" s="15"/>
      <c r="L1024" s="68">
        <f t="shared" si="471"/>
        <v>65813.23</v>
      </c>
    </row>
    <row r="1025" spans="1:12" ht="16.5" x14ac:dyDescent="0.25">
      <c r="A1025" s="81"/>
      <c r="B1025" s="74"/>
      <c r="C1025" s="50" t="s">
        <v>104</v>
      </c>
      <c r="D1025" s="36">
        <f>D1039+D1049</f>
        <v>7128.51</v>
      </c>
      <c r="E1025" s="36">
        <f>E1039+E1049</f>
        <v>7794.14</v>
      </c>
      <c r="F1025" s="36">
        <f>F1039+F1048</f>
        <v>9199.77</v>
      </c>
      <c r="G1025" s="36">
        <f>G1039+G1049</f>
        <v>10909.050000000001</v>
      </c>
      <c r="H1025" s="36">
        <v>0</v>
      </c>
      <c r="I1025" s="36">
        <v>0</v>
      </c>
      <c r="J1025" s="36"/>
      <c r="K1025" s="15"/>
      <c r="L1025" s="68">
        <f t="shared" si="471"/>
        <v>35031.47</v>
      </c>
    </row>
    <row r="1026" spans="1:12" ht="16.5" x14ac:dyDescent="0.25">
      <c r="A1026" s="81"/>
      <c r="B1026" s="74"/>
      <c r="C1026" s="50" t="s">
        <v>105</v>
      </c>
      <c r="D1026" s="44">
        <v>0</v>
      </c>
      <c r="E1026" s="36">
        <v>0</v>
      </c>
      <c r="F1026" s="36">
        <v>0</v>
      </c>
      <c r="G1026" s="36">
        <v>0</v>
      </c>
      <c r="H1026" s="36">
        <f>H1038+H1046</f>
        <v>10910</v>
      </c>
      <c r="I1026" s="36">
        <f>I1038+I1046</f>
        <v>9935.8799999999992</v>
      </c>
      <c r="J1026" s="36">
        <f>J1038+J1046</f>
        <v>9935.8799999999992</v>
      </c>
      <c r="K1026" s="15"/>
      <c r="L1026" s="68">
        <f t="shared" si="471"/>
        <v>30781.759999999995</v>
      </c>
    </row>
    <row r="1027" spans="1:12" ht="16.5" x14ac:dyDescent="0.25">
      <c r="A1027" s="81"/>
      <c r="B1027" s="74"/>
      <c r="C1027" s="39" t="s">
        <v>15</v>
      </c>
      <c r="D1027" s="36">
        <v>0</v>
      </c>
      <c r="E1027" s="36">
        <v>0</v>
      </c>
      <c r="F1027" s="36">
        <v>0</v>
      </c>
      <c r="G1027" s="36">
        <v>0</v>
      </c>
      <c r="H1027" s="36">
        <v>0</v>
      </c>
      <c r="I1027" s="36">
        <v>0</v>
      </c>
      <c r="J1027" s="36">
        <v>0</v>
      </c>
      <c r="K1027" s="15"/>
      <c r="L1027" s="68">
        <f t="shared" si="471"/>
        <v>0</v>
      </c>
    </row>
    <row r="1028" spans="1:12" ht="16.5" x14ac:dyDescent="0.25">
      <c r="A1028" s="81"/>
      <c r="B1028" s="74"/>
      <c r="C1028" s="39" t="s">
        <v>12</v>
      </c>
      <c r="D1028" s="36">
        <v>0</v>
      </c>
      <c r="E1028" s="36">
        <v>0</v>
      </c>
      <c r="F1028" s="36">
        <v>0</v>
      </c>
      <c r="G1028" s="36">
        <v>0</v>
      </c>
      <c r="H1028" s="36">
        <v>0</v>
      </c>
      <c r="I1028" s="36">
        <v>0</v>
      </c>
      <c r="J1028" s="36">
        <v>0</v>
      </c>
      <c r="K1028" s="15"/>
      <c r="L1028" s="68">
        <f t="shared" si="471"/>
        <v>0</v>
      </c>
    </row>
    <row r="1029" spans="1:12" ht="16.5" x14ac:dyDescent="0.25">
      <c r="A1029" s="81"/>
      <c r="B1029" s="75"/>
      <c r="C1029" s="39" t="s">
        <v>22</v>
      </c>
      <c r="D1029" s="44">
        <v>0</v>
      </c>
      <c r="E1029" s="36">
        <v>20</v>
      </c>
      <c r="F1029" s="36">
        <v>345.69</v>
      </c>
      <c r="G1029" s="36">
        <v>0</v>
      </c>
      <c r="H1029" s="36">
        <v>0</v>
      </c>
      <c r="I1029" s="36">
        <v>0</v>
      </c>
      <c r="J1029" s="36">
        <v>0</v>
      </c>
      <c r="K1029" s="15"/>
      <c r="L1029" s="68">
        <f t="shared" si="471"/>
        <v>365.69</v>
      </c>
    </row>
    <row r="1030" spans="1:12" ht="16.5" x14ac:dyDescent="0.25">
      <c r="A1030" s="81" t="s">
        <v>182</v>
      </c>
      <c r="B1030" s="73" t="s">
        <v>181</v>
      </c>
      <c r="C1030" s="50" t="s">
        <v>106</v>
      </c>
      <c r="D1030" s="36">
        <f>D1034</f>
        <v>7128.51</v>
      </c>
      <c r="E1030" s="36">
        <f>E1034+E1042+0</f>
        <v>7726.26</v>
      </c>
      <c r="F1030" s="36">
        <f>F1034+F1042</f>
        <v>8694.25</v>
      </c>
      <c r="G1030" s="36">
        <f>G1034+G1042</f>
        <v>10820.35</v>
      </c>
      <c r="H1030" s="36">
        <f>H1032</f>
        <v>10824.2</v>
      </c>
      <c r="I1030" s="36">
        <f>I1034+I1042</f>
        <v>9935.8799999999992</v>
      </c>
      <c r="J1030" s="36">
        <f>J1034+J1042</f>
        <v>9935.8799999999992</v>
      </c>
      <c r="K1030" s="15"/>
      <c r="L1030" s="68">
        <f t="shared" si="471"/>
        <v>65065.329999999994</v>
      </c>
    </row>
    <row r="1031" spans="1:12" ht="16.5" x14ac:dyDescent="0.25">
      <c r="A1031" s="81"/>
      <c r="B1031" s="74"/>
      <c r="C1031" s="50" t="s">
        <v>104</v>
      </c>
      <c r="D1031" s="36">
        <f>D1034</f>
        <v>7128.51</v>
      </c>
      <c r="E1031" s="36">
        <f t="shared" ref="E1031:G1031" si="492">E1030</f>
        <v>7726.26</v>
      </c>
      <c r="F1031" s="36">
        <f t="shared" si="492"/>
        <v>8694.25</v>
      </c>
      <c r="G1031" s="36">
        <f t="shared" si="492"/>
        <v>10820.35</v>
      </c>
      <c r="H1031" s="36">
        <v>0</v>
      </c>
      <c r="I1031" s="36">
        <v>0</v>
      </c>
      <c r="J1031" s="36">
        <v>0</v>
      </c>
      <c r="K1031" s="15"/>
      <c r="L1031" s="68">
        <f t="shared" si="471"/>
        <v>34369.370000000003</v>
      </c>
    </row>
    <row r="1032" spans="1:12" ht="16.5" x14ac:dyDescent="0.25">
      <c r="A1032" s="81"/>
      <c r="B1032" s="74"/>
      <c r="C1032" s="50" t="s">
        <v>105</v>
      </c>
      <c r="D1032" s="44">
        <v>0</v>
      </c>
      <c r="E1032" s="36">
        <v>0</v>
      </c>
      <c r="F1032" s="36">
        <v>0</v>
      </c>
      <c r="G1032" s="36">
        <v>0</v>
      </c>
      <c r="H1032" s="36">
        <f>H1034</f>
        <v>10824.2</v>
      </c>
      <c r="I1032" s="36">
        <f t="shared" ref="I1032:J1032" si="493">I1030</f>
        <v>9935.8799999999992</v>
      </c>
      <c r="J1032" s="36">
        <f t="shared" si="493"/>
        <v>9935.8799999999992</v>
      </c>
      <c r="K1032" s="15"/>
      <c r="L1032" s="68">
        <f t="shared" si="471"/>
        <v>30695.96</v>
      </c>
    </row>
    <row r="1033" spans="1:12" ht="16.5" x14ac:dyDescent="0.25">
      <c r="A1033" s="81"/>
      <c r="B1033" s="74"/>
      <c r="C1033" s="39" t="s">
        <v>109</v>
      </c>
      <c r="D1033" s="36">
        <v>0</v>
      </c>
      <c r="E1033" s="36">
        <v>0</v>
      </c>
      <c r="F1033" s="36">
        <v>0</v>
      </c>
      <c r="G1033" s="36">
        <v>0</v>
      </c>
      <c r="H1033" s="36">
        <v>0</v>
      </c>
      <c r="I1033" s="36">
        <v>0</v>
      </c>
      <c r="J1033" s="36">
        <v>0</v>
      </c>
      <c r="K1033" s="15"/>
      <c r="L1033" s="68">
        <f t="shared" si="471"/>
        <v>0</v>
      </c>
    </row>
    <row r="1034" spans="1:12" ht="33" x14ac:dyDescent="0.25">
      <c r="A1034" s="81"/>
      <c r="B1034" s="74"/>
      <c r="C1034" s="39" t="s">
        <v>9</v>
      </c>
      <c r="D1034" s="36">
        <f>D1036</f>
        <v>7128.51</v>
      </c>
      <c r="E1034" s="36">
        <f t="shared" ref="E1034:I1034" si="494">E1036</f>
        <v>7706.26</v>
      </c>
      <c r="F1034" s="36">
        <f t="shared" si="494"/>
        <v>8348.56</v>
      </c>
      <c r="G1034" s="36">
        <f t="shared" si="494"/>
        <v>10820.35</v>
      </c>
      <c r="H1034" s="36">
        <f t="shared" si="494"/>
        <v>10824.2</v>
      </c>
      <c r="I1034" s="36">
        <f t="shared" si="494"/>
        <v>9935.8799999999992</v>
      </c>
      <c r="J1034" s="36">
        <f t="shared" ref="J1034" si="495">J1036</f>
        <v>9935.8799999999992</v>
      </c>
      <c r="K1034" s="15"/>
      <c r="L1034" s="68">
        <f t="shared" si="471"/>
        <v>64699.639999999992</v>
      </c>
    </row>
    <row r="1035" spans="1:12" ht="82.5" x14ac:dyDescent="0.25">
      <c r="A1035" s="81"/>
      <c r="B1035" s="74"/>
      <c r="C1035" s="39" t="s">
        <v>85</v>
      </c>
      <c r="D1035" s="36">
        <v>0</v>
      </c>
      <c r="E1035" s="36">
        <v>0</v>
      </c>
      <c r="F1035" s="36">
        <v>0</v>
      </c>
      <c r="G1035" s="36">
        <v>0</v>
      </c>
      <c r="H1035" s="36">
        <v>0</v>
      </c>
      <c r="I1035" s="36">
        <v>0</v>
      </c>
      <c r="J1035" s="36">
        <v>0</v>
      </c>
      <c r="K1035" s="15"/>
      <c r="L1035" s="68">
        <f t="shared" si="471"/>
        <v>0</v>
      </c>
    </row>
    <row r="1036" spans="1:12" ht="49.5" x14ac:dyDescent="0.25">
      <c r="A1036" s="81"/>
      <c r="B1036" s="74"/>
      <c r="C1036" s="39" t="s">
        <v>95</v>
      </c>
      <c r="D1036" s="36">
        <f>D1037+D1038</f>
        <v>7128.51</v>
      </c>
      <c r="E1036" s="36">
        <f t="shared" ref="E1036:J1036" si="496">E1037+E1038</f>
        <v>7706.26</v>
      </c>
      <c r="F1036" s="36">
        <f t="shared" si="496"/>
        <v>8348.56</v>
      </c>
      <c r="G1036" s="36">
        <f t="shared" si="496"/>
        <v>10820.35</v>
      </c>
      <c r="H1036" s="36">
        <f t="shared" si="496"/>
        <v>10824.2</v>
      </c>
      <c r="I1036" s="36">
        <f t="shared" si="496"/>
        <v>9935.8799999999992</v>
      </c>
      <c r="J1036" s="36">
        <f t="shared" si="496"/>
        <v>9935.8799999999992</v>
      </c>
      <c r="K1036" s="15"/>
      <c r="L1036" s="68">
        <f t="shared" si="471"/>
        <v>64699.639999999992</v>
      </c>
    </row>
    <row r="1037" spans="1:12" ht="16.5" x14ac:dyDescent="0.25">
      <c r="A1037" s="81"/>
      <c r="B1037" s="74"/>
      <c r="C1037" s="50" t="s">
        <v>104</v>
      </c>
      <c r="D1037" s="36">
        <f>D1039</f>
        <v>7128.51</v>
      </c>
      <c r="E1037" s="36">
        <f t="shared" ref="E1037:G1037" si="497">E1039</f>
        <v>7706.26</v>
      </c>
      <c r="F1037" s="36">
        <f t="shared" si="497"/>
        <v>8348.56</v>
      </c>
      <c r="G1037" s="36">
        <f t="shared" si="497"/>
        <v>10820.35</v>
      </c>
      <c r="H1037" s="36">
        <v>0</v>
      </c>
      <c r="I1037" s="36">
        <v>0</v>
      </c>
      <c r="J1037" s="36">
        <v>0</v>
      </c>
      <c r="K1037" s="15"/>
      <c r="L1037" s="68">
        <f t="shared" si="471"/>
        <v>34003.68</v>
      </c>
    </row>
    <row r="1038" spans="1:12" ht="16.5" x14ac:dyDescent="0.25">
      <c r="A1038" s="81"/>
      <c r="B1038" s="74"/>
      <c r="C1038" s="50" t="s">
        <v>105</v>
      </c>
      <c r="D1038" s="44">
        <v>0</v>
      </c>
      <c r="E1038" s="36">
        <v>0</v>
      </c>
      <c r="F1038" s="36">
        <v>0</v>
      </c>
      <c r="G1038" s="36">
        <v>0</v>
      </c>
      <c r="H1038" s="36">
        <f>H1039</f>
        <v>10824.2</v>
      </c>
      <c r="I1038" s="36">
        <f t="shared" ref="I1038:J1038" si="498">I1039</f>
        <v>9935.8799999999992</v>
      </c>
      <c r="J1038" s="36">
        <f t="shared" si="498"/>
        <v>9935.8799999999992</v>
      </c>
      <c r="K1038" s="15"/>
      <c r="L1038" s="68">
        <f t="shared" si="471"/>
        <v>30695.96</v>
      </c>
    </row>
    <row r="1039" spans="1:12" ht="66" x14ac:dyDescent="0.25">
      <c r="A1039" s="81"/>
      <c r="B1039" s="74"/>
      <c r="C1039" s="39" t="s">
        <v>96</v>
      </c>
      <c r="D1039" s="36">
        <v>7128.51</v>
      </c>
      <c r="E1039" s="36">
        <v>7706.26</v>
      </c>
      <c r="F1039" s="36">
        <v>8348.56</v>
      </c>
      <c r="G1039" s="36">
        <v>10820.35</v>
      </c>
      <c r="H1039" s="36">
        <v>10824.2</v>
      </c>
      <c r="I1039" s="36">
        <v>9935.8799999999992</v>
      </c>
      <c r="J1039" s="36">
        <v>9935.8799999999992</v>
      </c>
      <c r="K1039" s="15"/>
      <c r="L1039" s="68">
        <f t="shared" si="471"/>
        <v>64699.639999999992</v>
      </c>
    </row>
    <row r="1040" spans="1:12" ht="16.5" x14ac:dyDescent="0.25">
      <c r="A1040" s="81"/>
      <c r="B1040" s="74"/>
      <c r="C1040" s="39" t="s">
        <v>15</v>
      </c>
      <c r="D1040" s="36">
        <v>0</v>
      </c>
      <c r="E1040" s="36">
        <v>0</v>
      </c>
      <c r="F1040" s="36">
        <v>0</v>
      </c>
      <c r="G1040" s="36">
        <v>0</v>
      </c>
      <c r="H1040" s="36">
        <v>0</v>
      </c>
      <c r="I1040" s="36">
        <v>0</v>
      </c>
      <c r="J1040" s="36">
        <v>0</v>
      </c>
      <c r="K1040" s="15"/>
      <c r="L1040" s="68">
        <f t="shared" si="471"/>
        <v>0</v>
      </c>
    </row>
    <row r="1041" spans="1:12" ht="16.5" x14ac:dyDescent="0.25">
      <c r="A1041" s="81"/>
      <c r="B1041" s="74"/>
      <c r="C1041" s="39" t="s">
        <v>12</v>
      </c>
      <c r="D1041" s="36">
        <v>0</v>
      </c>
      <c r="E1041" s="36">
        <v>0</v>
      </c>
      <c r="F1041" s="36">
        <v>0</v>
      </c>
      <c r="G1041" s="36">
        <v>0</v>
      </c>
      <c r="H1041" s="36">
        <v>0</v>
      </c>
      <c r="I1041" s="36">
        <v>0</v>
      </c>
      <c r="J1041" s="36">
        <v>0</v>
      </c>
      <c r="K1041" s="15"/>
      <c r="L1041" s="68">
        <f t="shared" si="471"/>
        <v>0</v>
      </c>
    </row>
    <row r="1042" spans="1:12" ht="16.5" x14ac:dyDescent="0.25">
      <c r="A1042" s="81"/>
      <c r="B1042" s="75"/>
      <c r="C1042" s="39" t="s">
        <v>22</v>
      </c>
      <c r="D1042" s="36">
        <v>0</v>
      </c>
      <c r="E1042" s="36">
        <v>20</v>
      </c>
      <c r="F1042" s="36">
        <v>345.69</v>
      </c>
      <c r="G1042" s="36">
        <v>0</v>
      </c>
      <c r="H1042" s="36">
        <v>0</v>
      </c>
      <c r="I1042" s="36">
        <v>0</v>
      </c>
      <c r="J1042" s="36">
        <v>0</v>
      </c>
      <c r="K1042" s="15"/>
      <c r="L1042" s="68">
        <f t="shared" si="471"/>
        <v>365.69</v>
      </c>
    </row>
    <row r="1043" spans="1:12" ht="16.5" x14ac:dyDescent="0.25">
      <c r="A1043" s="79" t="s">
        <v>47</v>
      </c>
      <c r="B1043" s="79" t="s">
        <v>54</v>
      </c>
      <c r="C1043" s="48" t="s">
        <v>106</v>
      </c>
      <c r="D1043" s="36">
        <f>D1044</f>
        <v>0</v>
      </c>
      <c r="E1043" s="36">
        <f t="shared" ref="E1043:G1043" si="499">E1044</f>
        <v>87.88</v>
      </c>
      <c r="F1043" s="36">
        <f t="shared" si="499"/>
        <v>851.21</v>
      </c>
      <c r="G1043" s="36">
        <f t="shared" si="499"/>
        <v>88.7</v>
      </c>
      <c r="H1043" s="36">
        <f>H1045</f>
        <v>85.8</v>
      </c>
      <c r="I1043" s="36">
        <f t="shared" ref="I1043:J1043" si="500">I1045</f>
        <v>0</v>
      </c>
      <c r="J1043" s="36">
        <f t="shared" si="500"/>
        <v>0</v>
      </c>
      <c r="K1043" s="15"/>
      <c r="L1043" s="68">
        <f t="shared" si="471"/>
        <v>1113.5899999999999</v>
      </c>
    </row>
    <row r="1044" spans="1:12" ht="16.5" x14ac:dyDescent="0.25">
      <c r="A1044" s="79"/>
      <c r="B1044" s="79"/>
      <c r="C1044" s="48" t="s">
        <v>104</v>
      </c>
      <c r="D1044" s="36">
        <f>D1046</f>
        <v>0</v>
      </c>
      <c r="E1044" s="36">
        <f t="shared" ref="E1044:G1044" si="501">E1046</f>
        <v>87.88</v>
      </c>
      <c r="F1044" s="36">
        <f t="shared" si="501"/>
        <v>851.21</v>
      </c>
      <c r="G1044" s="36">
        <f t="shared" si="501"/>
        <v>88.7</v>
      </c>
      <c r="H1044" s="36">
        <v>0</v>
      </c>
      <c r="I1044" s="36">
        <v>0</v>
      </c>
      <c r="J1044" s="36">
        <v>0</v>
      </c>
      <c r="K1044" s="15"/>
      <c r="L1044" s="68">
        <f t="shared" si="471"/>
        <v>1027.79</v>
      </c>
    </row>
    <row r="1045" spans="1:12" ht="16.5" x14ac:dyDescent="0.25">
      <c r="A1045" s="79"/>
      <c r="B1045" s="79"/>
      <c r="C1045" s="48" t="s">
        <v>105</v>
      </c>
      <c r="D1045" s="36">
        <v>0</v>
      </c>
      <c r="E1045" s="36">
        <v>0</v>
      </c>
      <c r="F1045" s="36">
        <v>0</v>
      </c>
      <c r="G1045" s="36">
        <v>0</v>
      </c>
      <c r="H1045" s="36">
        <f>H1046</f>
        <v>85.8</v>
      </c>
      <c r="I1045" s="36">
        <f t="shared" ref="I1045:J1045" si="502">I1046</f>
        <v>0</v>
      </c>
      <c r="J1045" s="36">
        <f t="shared" si="502"/>
        <v>0</v>
      </c>
      <c r="K1045" s="15"/>
      <c r="L1045" s="68">
        <f t="shared" ref="L1045:L1074" si="503">E1045+F1045+G1045+H1045+I1045+J1045+D1045</f>
        <v>85.8</v>
      </c>
    </row>
    <row r="1046" spans="1:12" ht="33" x14ac:dyDescent="0.25">
      <c r="A1046" s="79"/>
      <c r="B1046" s="79"/>
      <c r="C1046" s="35" t="s">
        <v>9</v>
      </c>
      <c r="D1046" s="36">
        <f>D1047+D1048</f>
        <v>0</v>
      </c>
      <c r="E1046" s="36">
        <f t="shared" ref="E1046:J1046" si="504">E1047+E1048</f>
        <v>87.88</v>
      </c>
      <c r="F1046" s="36">
        <f t="shared" si="504"/>
        <v>851.21</v>
      </c>
      <c r="G1046" s="36">
        <f t="shared" si="504"/>
        <v>88.7</v>
      </c>
      <c r="H1046" s="36">
        <f t="shared" si="504"/>
        <v>85.8</v>
      </c>
      <c r="I1046" s="36">
        <f t="shared" si="504"/>
        <v>0</v>
      </c>
      <c r="J1046" s="36">
        <f t="shared" si="504"/>
        <v>0</v>
      </c>
      <c r="K1046" s="15"/>
      <c r="L1046" s="68">
        <f t="shared" si="503"/>
        <v>1113.5899999999999</v>
      </c>
    </row>
    <row r="1047" spans="1:12" ht="82.5" x14ac:dyDescent="0.25">
      <c r="A1047" s="79"/>
      <c r="B1047" s="79"/>
      <c r="C1047" s="35" t="s">
        <v>85</v>
      </c>
      <c r="D1047" s="36">
        <v>0</v>
      </c>
      <c r="E1047" s="36">
        <v>0</v>
      </c>
      <c r="F1047" s="36">
        <v>0</v>
      </c>
      <c r="G1047" s="36">
        <v>0</v>
      </c>
      <c r="H1047" s="36">
        <v>0</v>
      </c>
      <c r="I1047" s="36">
        <v>0</v>
      </c>
      <c r="J1047" s="36">
        <v>0</v>
      </c>
      <c r="K1047" s="15"/>
      <c r="L1047" s="68">
        <f t="shared" si="503"/>
        <v>0</v>
      </c>
    </row>
    <row r="1048" spans="1:12" ht="49.5" x14ac:dyDescent="0.25">
      <c r="A1048" s="79"/>
      <c r="B1048" s="79"/>
      <c r="C1048" s="39" t="s">
        <v>95</v>
      </c>
      <c r="D1048" s="64">
        <f>D1049</f>
        <v>0</v>
      </c>
      <c r="E1048" s="64">
        <f t="shared" ref="E1048:J1048" si="505">E1049</f>
        <v>87.88</v>
      </c>
      <c r="F1048" s="64">
        <f t="shared" si="505"/>
        <v>851.21</v>
      </c>
      <c r="G1048" s="64">
        <f t="shared" si="505"/>
        <v>88.7</v>
      </c>
      <c r="H1048" s="64">
        <f t="shared" si="505"/>
        <v>85.8</v>
      </c>
      <c r="I1048" s="64">
        <f t="shared" si="505"/>
        <v>0</v>
      </c>
      <c r="J1048" s="64">
        <f t="shared" si="505"/>
        <v>0</v>
      </c>
      <c r="K1048" s="15"/>
      <c r="L1048" s="68">
        <f t="shared" si="503"/>
        <v>1113.5899999999999</v>
      </c>
    </row>
    <row r="1049" spans="1:12" ht="66" x14ac:dyDescent="0.25">
      <c r="A1049" s="79"/>
      <c r="B1049" s="79"/>
      <c r="C1049" s="35" t="s">
        <v>96</v>
      </c>
      <c r="D1049" s="64">
        <v>0</v>
      </c>
      <c r="E1049" s="36">
        <v>87.88</v>
      </c>
      <c r="F1049" s="36">
        <v>851.21</v>
      </c>
      <c r="G1049" s="36">
        <v>88.7</v>
      </c>
      <c r="H1049" s="36">
        <v>85.8</v>
      </c>
      <c r="I1049" s="36">
        <v>0</v>
      </c>
      <c r="J1049" s="36">
        <v>0</v>
      </c>
      <c r="K1049" s="15"/>
      <c r="L1049" s="68">
        <f t="shared" si="503"/>
        <v>1113.5899999999999</v>
      </c>
    </row>
    <row r="1050" spans="1:12" ht="16.5" x14ac:dyDescent="0.25">
      <c r="A1050" s="79"/>
      <c r="B1050" s="79"/>
      <c r="C1050" s="35" t="s">
        <v>15</v>
      </c>
      <c r="D1050" s="65">
        <v>0</v>
      </c>
      <c r="E1050" s="66">
        <v>0</v>
      </c>
      <c r="F1050" s="66">
        <v>0</v>
      </c>
      <c r="G1050" s="66">
        <v>0</v>
      </c>
      <c r="H1050" s="66">
        <v>0</v>
      </c>
      <c r="I1050" s="66">
        <v>0</v>
      </c>
      <c r="J1050" s="66">
        <v>0</v>
      </c>
      <c r="K1050" s="15"/>
      <c r="L1050" s="68">
        <f t="shared" si="503"/>
        <v>0</v>
      </c>
    </row>
    <row r="1051" spans="1:12" ht="33" x14ac:dyDescent="0.25">
      <c r="A1051" s="79"/>
      <c r="B1051" s="79"/>
      <c r="C1051" s="35" t="s">
        <v>16</v>
      </c>
      <c r="D1051" s="65">
        <v>0</v>
      </c>
      <c r="E1051" s="66">
        <v>0</v>
      </c>
      <c r="F1051" s="66">
        <v>0</v>
      </c>
      <c r="G1051" s="66">
        <v>0</v>
      </c>
      <c r="H1051" s="66">
        <v>0</v>
      </c>
      <c r="I1051" s="66">
        <v>0</v>
      </c>
      <c r="J1051" s="66">
        <v>0</v>
      </c>
      <c r="K1051" s="15"/>
      <c r="L1051" s="68">
        <f t="shared" si="503"/>
        <v>0</v>
      </c>
    </row>
    <row r="1052" spans="1:12" ht="16.5" x14ac:dyDescent="0.25">
      <c r="A1052" s="79"/>
      <c r="B1052" s="79"/>
      <c r="C1052" s="35" t="s">
        <v>12</v>
      </c>
      <c r="D1052" s="65">
        <v>0</v>
      </c>
      <c r="E1052" s="65">
        <v>0</v>
      </c>
      <c r="F1052" s="65">
        <v>0</v>
      </c>
      <c r="G1052" s="65">
        <v>0</v>
      </c>
      <c r="H1052" s="65">
        <v>0</v>
      </c>
      <c r="I1052" s="65">
        <v>0</v>
      </c>
      <c r="J1052" s="65">
        <v>0</v>
      </c>
      <c r="K1052" s="15"/>
      <c r="L1052" s="68">
        <f t="shared" si="503"/>
        <v>0</v>
      </c>
    </row>
    <row r="1053" spans="1:12" ht="16.5" x14ac:dyDescent="0.25">
      <c r="A1053" s="79"/>
      <c r="B1053" s="79"/>
      <c r="C1053" s="35" t="s">
        <v>22</v>
      </c>
      <c r="D1053" s="65">
        <v>0</v>
      </c>
      <c r="E1053" s="65">
        <v>0</v>
      </c>
      <c r="F1053" s="65">
        <v>0</v>
      </c>
      <c r="G1053" s="65">
        <v>0</v>
      </c>
      <c r="H1053" s="65">
        <v>0</v>
      </c>
      <c r="I1053" s="65">
        <v>0</v>
      </c>
      <c r="J1053" s="65">
        <v>0</v>
      </c>
      <c r="K1053" s="15"/>
      <c r="L1053" s="68">
        <f t="shared" si="503"/>
        <v>0</v>
      </c>
    </row>
    <row r="1054" spans="1:12" ht="17.25" x14ac:dyDescent="0.3">
      <c r="A1054" s="13"/>
      <c r="B1054" s="13"/>
      <c r="C1054" s="13"/>
      <c r="D1054" s="13"/>
      <c r="E1054" s="13"/>
      <c r="F1054" s="23"/>
      <c r="G1054" s="23"/>
      <c r="H1054" s="23"/>
      <c r="I1054" s="23"/>
      <c r="J1054" s="23"/>
      <c r="K1054" s="13"/>
      <c r="L1054" s="68">
        <f t="shared" si="503"/>
        <v>0</v>
      </c>
    </row>
    <row r="1055" spans="1:12" ht="17.25" x14ac:dyDescent="0.3">
      <c r="A1055" s="13"/>
      <c r="B1055" s="13"/>
      <c r="C1055" s="13"/>
      <c r="D1055" s="13"/>
      <c r="E1055" s="13"/>
      <c r="F1055" s="23"/>
      <c r="G1055" s="23"/>
      <c r="H1055" s="23"/>
      <c r="I1055" s="23"/>
      <c r="J1055" s="23"/>
      <c r="K1055" s="13"/>
      <c r="L1055" s="68">
        <f t="shared" si="503"/>
        <v>0</v>
      </c>
    </row>
    <row r="1056" spans="1:12" ht="17.25" x14ac:dyDescent="0.3">
      <c r="A1056" s="13"/>
      <c r="B1056" s="13"/>
      <c r="C1056" s="13"/>
      <c r="D1056" s="13"/>
      <c r="E1056" s="13"/>
      <c r="F1056" s="23"/>
      <c r="G1056" s="23"/>
      <c r="H1056" s="23"/>
      <c r="I1056" s="23"/>
      <c r="J1056" s="23"/>
      <c r="K1056" s="13"/>
      <c r="L1056" s="68">
        <f t="shared" si="503"/>
        <v>0</v>
      </c>
    </row>
    <row r="1057" spans="1:12" ht="17.25" x14ac:dyDescent="0.3">
      <c r="A1057" s="13"/>
      <c r="B1057" s="13"/>
      <c r="C1057" s="13"/>
      <c r="D1057" s="13"/>
      <c r="E1057" s="13"/>
      <c r="F1057" s="23"/>
      <c r="G1057" s="23"/>
      <c r="H1057" s="23"/>
      <c r="I1057" s="23"/>
      <c r="J1057" s="23"/>
      <c r="K1057" s="13"/>
      <c r="L1057" s="68">
        <f t="shared" si="503"/>
        <v>0</v>
      </c>
    </row>
    <row r="1058" spans="1:12" ht="17.25" x14ac:dyDescent="0.3">
      <c r="A1058" s="13"/>
      <c r="B1058" s="13"/>
      <c r="C1058" s="13"/>
      <c r="D1058" s="13"/>
      <c r="E1058" s="13"/>
      <c r="F1058" s="23"/>
      <c r="G1058" s="23"/>
      <c r="H1058" s="23"/>
      <c r="I1058" s="23"/>
      <c r="J1058" s="23"/>
      <c r="K1058" s="13"/>
      <c r="L1058" s="68">
        <f t="shared" si="503"/>
        <v>0</v>
      </c>
    </row>
    <row r="1059" spans="1:12" ht="17.25" x14ac:dyDescent="0.3">
      <c r="A1059" s="13"/>
      <c r="B1059" s="13"/>
      <c r="C1059" s="13"/>
      <c r="D1059" s="13"/>
      <c r="E1059" s="13"/>
      <c r="F1059" s="23"/>
      <c r="G1059" s="23"/>
      <c r="H1059" s="23"/>
      <c r="I1059" s="23"/>
      <c r="J1059" s="23"/>
      <c r="K1059" s="13"/>
      <c r="L1059" s="68">
        <f t="shared" si="503"/>
        <v>0</v>
      </c>
    </row>
    <row r="1060" spans="1:12" ht="17.25" x14ac:dyDescent="0.3">
      <c r="A1060" s="13"/>
      <c r="B1060" s="13"/>
      <c r="C1060" s="13"/>
      <c r="D1060" s="13"/>
      <c r="E1060" s="13"/>
      <c r="F1060" s="23"/>
      <c r="G1060" s="23"/>
      <c r="H1060" s="23"/>
      <c r="I1060" s="23"/>
      <c r="J1060" s="23"/>
      <c r="K1060" s="13"/>
      <c r="L1060" s="68">
        <f t="shared" si="503"/>
        <v>0</v>
      </c>
    </row>
    <row r="1061" spans="1:12" ht="17.25" x14ac:dyDescent="0.3">
      <c r="A1061" s="13"/>
      <c r="B1061" s="13"/>
      <c r="C1061" s="13"/>
      <c r="D1061" s="13"/>
      <c r="E1061" s="13"/>
      <c r="F1061" s="23"/>
      <c r="G1061" s="23"/>
      <c r="H1061" s="23"/>
      <c r="I1061" s="23"/>
      <c r="J1061" s="23"/>
      <c r="K1061" s="13"/>
      <c r="L1061" s="68">
        <f t="shared" si="503"/>
        <v>0</v>
      </c>
    </row>
    <row r="1062" spans="1:12" ht="17.25" x14ac:dyDescent="0.3">
      <c r="A1062" s="13"/>
      <c r="B1062" s="13"/>
      <c r="C1062" s="13"/>
      <c r="D1062" s="13"/>
      <c r="E1062" s="13"/>
      <c r="F1062" s="23"/>
      <c r="G1062" s="23"/>
      <c r="H1062" s="23"/>
      <c r="I1062" s="23"/>
      <c r="J1062" s="23"/>
      <c r="K1062" s="13"/>
      <c r="L1062" s="68">
        <f t="shared" si="503"/>
        <v>0</v>
      </c>
    </row>
    <row r="1063" spans="1:12" ht="17.25" x14ac:dyDescent="0.3">
      <c r="A1063" s="13"/>
      <c r="B1063" s="13"/>
      <c r="C1063" s="13"/>
      <c r="D1063" s="13"/>
      <c r="E1063" s="13"/>
      <c r="F1063" s="23"/>
      <c r="G1063" s="23"/>
      <c r="H1063" s="23"/>
      <c r="I1063" s="23"/>
      <c r="J1063" s="23"/>
      <c r="K1063" s="13"/>
      <c r="L1063" s="68">
        <f t="shared" si="503"/>
        <v>0</v>
      </c>
    </row>
    <row r="1064" spans="1:12" ht="17.25" x14ac:dyDescent="0.3">
      <c r="A1064" s="13"/>
      <c r="B1064" s="13"/>
      <c r="C1064" s="13"/>
      <c r="D1064" s="13"/>
      <c r="E1064" s="13"/>
      <c r="F1064" s="23"/>
      <c r="G1064" s="23"/>
      <c r="H1064" s="23"/>
      <c r="I1064" s="23"/>
      <c r="J1064" s="23"/>
      <c r="K1064" s="13"/>
      <c r="L1064" s="68">
        <f t="shared" si="503"/>
        <v>0</v>
      </c>
    </row>
    <row r="1065" spans="1:12" ht="17.25" x14ac:dyDescent="0.3">
      <c r="A1065" s="13"/>
      <c r="B1065" s="13"/>
      <c r="C1065" s="13"/>
      <c r="D1065" s="13"/>
      <c r="E1065" s="13"/>
      <c r="F1065" s="23"/>
      <c r="G1065" s="23"/>
      <c r="H1065" s="23"/>
      <c r="I1065" s="23"/>
      <c r="J1065" s="23"/>
      <c r="K1065" s="13"/>
      <c r="L1065" s="68">
        <f t="shared" si="503"/>
        <v>0</v>
      </c>
    </row>
    <row r="1066" spans="1:12" ht="17.25" x14ac:dyDescent="0.3">
      <c r="A1066" s="13"/>
      <c r="B1066" s="13"/>
      <c r="C1066" s="13"/>
      <c r="D1066" s="13"/>
      <c r="E1066" s="13"/>
      <c r="F1066" s="23"/>
      <c r="G1066" s="23"/>
      <c r="H1066" s="23"/>
      <c r="I1066" s="23"/>
      <c r="J1066" s="23"/>
      <c r="K1066" s="13"/>
      <c r="L1066" s="68">
        <f t="shared" si="503"/>
        <v>0</v>
      </c>
    </row>
    <row r="1067" spans="1:12" ht="17.25" x14ac:dyDescent="0.3">
      <c r="A1067" s="13"/>
      <c r="B1067" s="13"/>
      <c r="C1067" s="13"/>
      <c r="D1067" s="13"/>
      <c r="E1067" s="13"/>
      <c r="F1067" s="23"/>
      <c r="G1067" s="23"/>
      <c r="H1067" s="23"/>
      <c r="I1067" s="23"/>
      <c r="J1067" s="23"/>
      <c r="K1067" s="13"/>
      <c r="L1067" s="68">
        <f t="shared" si="503"/>
        <v>0</v>
      </c>
    </row>
    <row r="1068" spans="1:12" ht="17.25" x14ac:dyDescent="0.3">
      <c r="A1068" s="13"/>
      <c r="B1068" s="13"/>
      <c r="C1068" s="13"/>
      <c r="D1068" s="13"/>
      <c r="E1068" s="13"/>
      <c r="F1068" s="23"/>
      <c r="G1068" s="23"/>
      <c r="H1068" s="23"/>
      <c r="I1068" s="23"/>
      <c r="J1068" s="23"/>
      <c r="K1068" s="13"/>
      <c r="L1068" s="68">
        <f t="shared" si="503"/>
        <v>0</v>
      </c>
    </row>
    <row r="1069" spans="1:12" ht="17.25" x14ac:dyDescent="0.3">
      <c r="A1069" s="13"/>
      <c r="B1069" s="13"/>
      <c r="C1069" s="13"/>
      <c r="D1069" s="13"/>
      <c r="E1069" s="13"/>
      <c r="F1069" s="23"/>
      <c r="G1069" s="23"/>
      <c r="H1069" s="23"/>
      <c r="I1069" s="23"/>
      <c r="J1069" s="23"/>
      <c r="K1069" s="13"/>
      <c r="L1069" s="68">
        <f t="shared" si="503"/>
        <v>0</v>
      </c>
    </row>
    <row r="1070" spans="1:12" ht="17.25" x14ac:dyDescent="0.3">
      <c r="A1070" s="13"/>
      <c r="B1070" s="13"/>
      <c r="C1070" s="13"/>
      <c r="D1070" s="13"/>
      <c r="E1070" s="13"/>
      <c r="F1070" s="23"/>
      <c r="G1070" s="23"/>
      <c r="H1070" s="23"/>
      <c r="I1070" s="23"/>
      <c r="J1070" s="23"/>
      <c r="K1070" s="13"/>
      <c r="L1070" s="68">
        <f t="shared" si="503"/>
        <v>0</v>
      </c>
    </row>
    <row r="1071" spans="1:12" ht="17.25" x14ac:dyDescent="0.3">
      <c r="A1071" s="13"/>
      <c r="B1071" s="13"/>
      <c r="C1071" s="13"/>
      <c r="D1071" s="13"/>
      <c r="E1071" s="13"/>
      <c r="F1071" s="23"/>
      <c r="G1071" s="23"/>
      <c r="H1071" s="23"/>
      <c r="I1071" s="23"/>
      <c r="J1071" s="23"/>
      <c r="K1071" s="13"/>
      <c r="L1071" s="68">
        <f t="shared" si="503"/>
        <v>0</v>
      </c>
    </row>
    <row r="1072" spans="1:12" ht="17.25" x14ac:dyDescent="0.3">
      <c r="A1072" s="13"/>
      <c r="B1072" s="13"/>
      <c r="C1072" s="13"/>
      <c r="D1072" s="13"/>
      <c r="E1072" s="13"/>
      <c r="F1072" s="23"/>
      <c r="G1072" s="23"/>
      <c r="H1072" s="23"/>
      <c r="I1072" s="23"/>
      <c r="J1072" s="23"/>
      <c r="K1072" s="13"/>
      <c r="L1072" s="68">
        <f t="shared" si="503"/>
        <v>0</v>
      </c>
    </row>
    <row r="1073" spans="1:12" ht="17.25" x14ac:dyDescent="0.3">
      <c r="A1073" s="13"/>
      <c r="B1073" s="13"/>
      <c r="C1073" s="13"/>
      <c r="D1073" s="13"/>
      <c r="E1073" s="13"/>
      <c r="F1073" s="23"/>
      <c r="G1073" s="23"/>
      <c r="H1073" s="23"/>
      <c r="I1073" s="23"/>
      <c r="J1073" s="23"/>
      <c r="K1073" s="13"/>
      <c r="L1073" s="68">
        <f t="shared" si="503"/>
        <v>0</v>
      </c>
    </row>
    <row r="1074" spans="1:12" ht="17.25" x14ac:dyDescent="0.3">
      <c r="A1074" s="13"/>
      <c r="B1074" s="13"/>
      <c r="C1074" s="13"/>
      <c r="D1074" s="13"/>
      <c r="E1074" s="13"/>
      <c r="F1074" s="23"/>
      <c r="G1074" s="23"/>
      <c r="H1074" s="23"/>
      <c r="I1074" s="23"/>
      <c r="J1074" s="23"/>
      <c r="K1074" s="13"/>
      <c r="L1074" s="68">
        <f t="shared" si="503"/>
        <v>0</v>
      </c>
    </row>
    <row r="1075" spans="1:12" ht="17.25" x14ac:dyDescent="0.3">
      <c r="A1075" s="13"/>
      <c r="B1075" s="13"/>
      <c r="C1075" s="13"/>
      <c r="D1075" s="13"/>
      <c r="E1075" s="13"/>
      <c r="F1075" s="23"/>
      <c r="G1075" s="23"/>
      <c r="H1075" s="23"/>
      <c r="I1075" s="23"/>
      <c r="J1075" s="23"/>
      <c r="K1075" s="13"/>
    </row>
    <row r="1076" spans="1:12" ht="17.25" x14ac:dyDescent="0.3">
      <c r="A1076" s="13"/>
      <c r="B1076" s="13"/>
      <c r="C1076" s="13"/>
      <c r="D1076" s="13"/>
      <c r="E1076" s="13"/>
      <c r="F1076" s="23"/>
      <c r="G1076" s="23"/>
      <c r="H1076" s="23"/>
      <c r="I1076" s="23"/>
      <c r="J1076" s="23"/>
      <c r="K1076" s="13"/>
    </row>
    <row r="1077" spans="1:12" ht="17.25" x14ac:dyDescent="0.3">
      <c r="A1077" s="13"/>
      <c r="B1077" s="13"/>
      <c r="C1077" s="13"/>
      <c r="D1077" s="13"/>
      <c r="E1077" s="13"/>
      <c r="F1077" s="23"/>
      <c r="G1077" s="23"/>
      <c r="H1077" s="23"/>
      <c r="I1077" s="23"/>
      <c r="J1077" s="23"/>
      <c r="K1077" s="13"/>
    </row>
    <row r="1078" spans="1:12" ht="17.25" x14ac:dyDescent="0.3">
      <c r="A1078" s="13"/>
      <c r="B1078" s="13"/>
      <c r="C1078" s="13"/>
      <c r="D1078" s="13"/>
      <c r="E1078" s="13"/>
      <c r="F1078" s="23"/>
      <c r="G1078" s="23"/>
      <c r="H1078" s="23"/>
      <c r="I1078" s="23"/>
      <c r="J1078" s="23"/>
      <c r="K1078" s="13"/>
    </row>
    <row r="1079" spans="1:12" ht="17.25" x14ac:dyDescent="0.3">
      <c r="A1079" s="13"/>
      <c r="B1079" s="13"/>
      <c r="C1079" s="13"/>
      <c r="D1079" s="13"/>
      <c r="E1079" s="13"/>
      <c r="F1079" s="23"/>
      <c r="G1079" s="23"/>
      <c r="H1079" s="23"/>
      <c r="I1079" s="23"/>
      <c r="J1079" s="23"/>
      <c r="K1079" s="13"/>
    </row>
    <row r="1080" spans="1:12" ht="17.25" x14ac:dyDescent="0.3">
      <c r="A1080" s="13"/>
      <c r="B1080" s="13"/>
      <c r="C1080" s="13"/>
      <c r="D1080" s="13"/>
      <c r="E1080" s="13"/>
      <c r="F1080" s="23"/>
      <c r="G1080" s="23"/>
      <c r="H1080" s="23"/>
      <c r="I1080" s="23"/>
      <c r="J1080" s="23"/>
      <c r="K1080" s="13"/>
    </row>
    <row r="1081" spans="1:12" ht="17.25" x14ac:dyDescent="0.3">
      <c r="A1081" s="13"/>
      <c r="B1081" s="13"/>
      <c r="C1081" s="13"/>
      <c r="D1081" s="13"/>
      <c r="E1081" s="13"/>
      <c r="F1081" s="23"/>
      <c r="G1081" s="23"/>
      <c r="H1081" s="23"/>
      <c r="I1081" s="23"/>
      <c r="J1081" s="23"/>
      <c r="K1081" s="13"/>
    </row>
    <row r="1082" spans="1:12" ht="17.25" x14ac:dyDescent="0.3">
      <c r="A1082" s="13"/>
      <c r="B1082" s="13"/>
      <c r="C1082" s="13"/>
      <c r="D1082" s="13"/>
      <c r="E1082" s="13"/>
      <c r="F1082" s="23"/>
      <c r="G1082" s="23"/>
      <c r="H1082" s="23"/>
      <c r="I1082" s="23"/>
      <c r="J1082" s="23"/>
      <c r="K1082" s="13"/>
    </row>
    <row r="1083" spans="1:12" ht="17.25" x14ac:dyDescent="0.3">
      <c r="A1083" s="13"/>
      <c r="B1083" s="13"/>
      <c r="C1083" s="13"/>
      <c r="D1083" s="13"/>
      <c r="E1083" s="13"/>
      <c r="F1083" s="23"/>
      <c r="G1083" s="23"/>
      <c r="H1083" s="23"/>
      <c r="I1083" s="23"/>
      <c r="J1083" s="23"/>
      <c r="K1083" s="13"/>
    </row>
    <row r="1084" spans="1:12" ht="17.25" x14ac:dyDescent="0.3">
      <c r="A1084" s="13"/>
      <c r="B1084" s="13"/>
      <c r="C1084" s="13"/>
      <c r="D1084" s="13"/>
      <c r="E1084" s="13"/>
      <c r="F1084" s="23"/>
      <c r="G1084" s="23"/>
      <c r="H1084" s="23"/>
      <c r="I1084" s="23"/>
      <c r="J1084" s="23"/>
      <c r="K1084" s="13"/>
    </row>
    <row r="1085" spans="1:12" ht="17.25" x14ac:dyDescent="0.3">
      <c r="A1085" s="13"/>
      <c r="B1085" s="13"/>
      <c r="C1085" s="13"/>
      <c r="D1085" s="13"/>
      <c r="E1085" s="13"/>
      <c r="F1085" s="23"/>
      <c r="G1085" s="23"/>
      <c r="H1085" s="23"/>
      <c r="I1085" s="23"/>
      <c r="J1085" s="23"/>
      <c r="K1085" s="13"/>
    </row>
    <row r="1086" spans="1:12" ht="17.25" x14ac:dyDescent="0.3">
      <c r="A1086" s="13"/>
      <c r="B1086" s="13"/>
      <c r="C1086" s="13"/>
      <c r="D1086" s="13"/>
      <c r="E1086" s="13"/>
      <c r="F1086" s="23"/>
      <c r="G1086" s="23"/>
      <c r="H1086" s="23"/>
      <c r="I1086" s="23"/>
      <c r="J1086" s="23"/>
      <c r="K1086" s="13"/>
    </row>
    <row r="1087" spans="1:12" ht="17.25" x14ac:dyDescent="0.3">
      <c r="A1087" s="13"/>
      <c r="B1087" s="13"/>
      <c r="C1087" s="13"/>
      <c r="D1087" s="13"/>
      <c r="E1087" s="13"/>
      <c r="F1087" s="23"/>
      <c r="G1087" s="23"/>
      <c r="H1087" s="23"/>
      <c r="I1087" s="23"/>
      <c r="J1087" s="23"/>
      <c r="K1087" s="13"/>
    </row>
    <row r="1088" spans="1:12" ht="17.25" x14ac:dyDescent="0.3">
      <c r="A1088" s="13"/>
      <c r="B1088" s="13"/>
      <c r="C1088" s="13"/>
      <c r="D1088" s="13"/>
      <c r="E1088" s="13"/>
      <c r="F1088" s="23"/>
      <c r="G1088" s="23"/>
      <c r="H1088" s="23"/>
      <c r="I1088" s="23"/>
      <c r="J1088" s="23"/>
      <c r="K1088" s="13"/>
    </row>
    <row r="1089" spans="1:11" ht="17.25" x14ac:dyDescent="0.3">
      <c r="A1089" s="13"/>
      <c r="B1089" s="13"/>
      <c r="C1089" s="13"/>
      <c r="D1089" s="13"/>
      <c r="E1089" s="13"/>
      <c r="F1089" s="23"/>
      <c r="G1089" s="23"/>
      <c r="H1089" s="23"/>
      <c r="I1089" s="23"/>
      <c r="J1089" s="23"/>
      <c r="K1089" s="13"/>
    </row>
    <row r="1090" spans="1:11" ht="17.25" x14ac:dyDescent="0.3">
      <c r="A1090" s="13"/>
      <c r="B1090" s="13"/>
      <c r="C1090" s="13"/>
      <c r="D1090" s="13"/>
      <c r="E1090" s="13"/>
      <c r="F1090" s="23"/>
      <c r="G1090" s="23"/>
      <c r="H1090" s="23"/>
      <c r="I1090" s="23"/>
      <c r="J1090" s="23"/>
      <c r="K1090" s="13"/>
    </row>
    <row r="1091" spans="1:11" ht="17.25" x14ac:dyDescent="0.3">
      <c r="A1091" s="13"/>
      <c r="B1091" s="13"/>
      <c r="C1091" s="13"/>
      <c r="D1091" s="13"/>
      <c r="E1091" s="13"/>
      <c r="F1091" s="23"/>
      <c r="G1091" s="23"/>
      <c r="H1091" s="23"/>
      <c r="I1091" s="23"/>
      <c r="J1091" s="23"/>
      <c r="K1091" s="13"/>
    </row>
    <row r="1092" spans="1:11" ht="17.25" x14ac:dyDescent="0.3">
      <c r="A1092" s="13"/>
      <c r="B1092" s="13"/>
      <c r="C1092" s="13"/>
      <c r="D1092" s="13"/>
      <c r="E1092" s="13"/>
      <c r="F1092" s="23"/>
      <c r="G1092" s="23"/>
      <c r="H1092" s="23"/>
      <c r="I1092" s="23"/>
      <c r="J1092" s="23"/>
      <c r="K1092" s="13"/>
    </row>
    <row r="1093" spans="1:11" ht="17.25" x14ac:dyDescent="0.3">
      <c r="A1093" s="13"/>
      <c r="B1093" s="13"/>
      <c r="C1093" s="13"/>
      <c r="D1093" s="13"/>
      <c r="E1093" s="13"/>
      <c r="F1093" s="23"/>
      <c r="G1093" s="23"/>
      <c r="H1093" s="23"/>
      <c r="I1093" s="23"/>
      <c r="J1093" s="23"/>
      <c r="K1093" s="13"/>
    </row>
    <row r="1094" spans="1:11" ht="17.25" x14ac:dyDescent="0.3">
      <c r="A1094" s="13"/>
      <c r="B1094" s="13"/>
      <c r="C1094" s="13"/>
      <c r="D1094" s="13"/>
      <c r="E1094" s="13"/>
      <c r="F1094" s="23"/>
      <c r="G1094" s="23"/>
      <c r="H1094" s="23"/>
      <c r="I1094" s="23"/>
      <c r="J1094" s="23"/>
      <c r="K1094" s="13"/>
    </row>
    <row r="1095" spans="1:11" ht="17.25" x14ac:dyDescent="0.3">
      <c r="A1095" s="13"/>
      <c r="B1095" s="13"/>
      <c r="C1095" s="13"/>
      <c r="D1095" s="13"/>
      <c r="E1095" s="13"/>
      <c r="F1095" s="23"/>
      <c r="G1095" s="23"/>
      <c r="H1095" s="23"/>
      <c r="I1095" s="23"/>
      <c r="J1095" s="23"/>
      <c r="K1095" s="13"/>
    </row>
    <row r="1096" spans="1:11" ht="17.25" x14ac:dyDescent="0.3">
      <c r="A1096" s="13"/>
      <c r="B1096" s="13"/>
      <c r="C1096" s="13"/>
      <c r="D1096" s="13"/>
      <c r="E1096" s="13"/>
      <c r="F1096" s="23"/>
      <c r="G1096" s="23"/>
      <c r="H1096" s="23"/>
      <c r="I1096" s="23"/>
      <c r="J1096" s="23"/>
      <c r="K1096" s="13"/>
    </row>
    <row r="1097" spans="1:11" ht="17.25" x14ac:dyDescent="0.3">
      <c r="A1097" s="13"/>
      <c r="B1097" s="13"/>
      <c r="C1097" s="13"/>
      <c r="D1097" s="13"/>
      <c r="E1097" s="13"/>
      <c r="F1097" s="23"/>
      <c r="G1097" s="23"/>
      <c r="H1097" s="23"/>
      <c r="I1097" s="23"/>
      <c r="J1097" s="23"/>
      <c r="K1097" s="13"/>
    </row>
    <row r="1098" spans="1:11" ht="17.25" x14ac:dyDescent="0.3">
      <c r="A1098" s="13"/>
      <c r="B1098" s="13"/>
      <c r="C1098" s="13"/>
      <c r="D1098" s="13"/>
      <c r="E1098" s="13"/>
      <c r="F1098" s="23"/>
      <c r="G1098" s="23"/>
      <c r="H1098" s="23"/>
      <c r="I1098" s="23"/>
      <c r="J1098" s="23"/>
      <c r="K1098" s="13"/>
    </row>
    <row r="1099" spans="1:11" ht="17.25" x14ac:dyDescent="0.3">
      <c r="A1099" s="13"/>
      <c r="B1099" s="13"/>
      <c r="C1099" s="13"/>
      <c r="D1099" s="13"/>
      <c r="E1099" s="13"/>
      <c r="F1099" s="23"/>
      <c r="G1099" s="23"/>
      <c r="H1099" s="23"/>
      <c r="I1099" s="23"/>
      <c r="J1099" s="23"/>
      <c r="K1099" s="13"/>
    </row>
    <row r="1100" spans="1:11" ht="17.25" x14ac:dyDescent="0.3">
      <c r="A1100" s="13"/>
      <c r="B1100" s="13"/>
      <c r="C1100" s="13"/>
      <c r="D1100" s="13"/>
      <c r="E1100" s="13"/>
      <c r="F1100" s="23"/>
      <c r="G1100" s="23"/>
      <c r="H1100" s="23"/>
      <c r="I1100" s="23"/>
      <c r="J1100" s="23"/>
      <c r="K1100" s="13"/>
    </row>
    <row r="1101" spans="1:11" ht="17.25" x14ac:dyDescent="0.3">
      <c r="A1101" s="13"/>
      <c r="B1101" s="13"/>
      <c r="C1101" s="13"/>
      <c r="D1101" s="13"/>
      <c r="E1101" s="13"/>
      <c r="F1101" s="23"/>
      <c r="G1101" s="23"/>
      <c r="H1101" s="23"/>
      <c r="I1101" s="23"/>
      <c r="J1101" s="23"/>
      <c r="K1101" s="13"/>
    </row>
    <row r="1102" spans="1:11" ht="17.25" x14ac:dyDescent="0.3">
      <c r="A1102" s="13"/>
      <c r="B1102" s="13"/>
      <c r="C1102" s="13"/>
      <c r="D1102" s="13"/>
      <c r="E1102" s="13"/>
      <c r="F1102" s="23"/>
      <c r="G1102" s="23"/>
      <c r="H1102" s="23"/>
      <c r="I1102" s="23"/>
      <c r="J1102" s="23"/>
      <c r="K1102" s="13"/>
    </row>
    <row r="1103" spans="1:11" ht="17.25" x14ac:dyDescent="0.3">
      <c r="A1103" s="13"/>
      <c r="B1103" s="13"/>
      <c r="C1103" s="13"/>
      <c r="D1103" s="13"/>
      <c r="E1103" s="13"/>
      <c r="F1103" s="23"/>
      <c r="G1103" s="23"/>
      <c r="H1103" s="23"/>
      <c r="I1103" s="23"/>
      <c r="J1103" s="23"/>
      <c r="K1103" s="13"/>
    </row>
    <row r="1104" spans="1:11" ht="17.25" x14ac:dyDescent="0.3">
      <c r="A1104" s="13"/>
      <c r="B1104" s="13"/>
      <c r="C1104" s="13"/>
      <c r="D1104" s="13"/>
      <c r="E1104" s="13"/>
      <c r="F1104" s="23"/>
      <c r="G1104" s="23"/>
      <c r="H1104" s="23"/>
      <c r="I1104" s="23"/>
      <c r="J1104" s="23"/>
      <c r="K1104" s="13"/>
    </row>
    <row r="1105" spans="1:11" ht="17.25" x14ac:dyDescent="0.3">
      <c r="A1105" s="13"/>
      <c r="B1105" s="13"/>
      <c r="C1105" s="13"/>
      <c r="D1105" s="13"/>
      <c r="E1105" s="13"/>
      <c r="F1105" s="23"/>
      <c r="G1105" s="23"/>
      <c r="H1105" s="23"/>
      <c r="I1105" s="23"/>
      <c r="J1105" s="23"/>
      <c r="K1105" s="13"/>
    </row>
    <row r="1106" spans="1:11" ht="17.25" x14ac:dyDescent="0.3">
      <c r="A1106" s="13"/>
      <c r="B1106" s="13"/>
      <c r="C1106" s="13"/>
      <c r="D1106" s="13"/>
      <c r="E1106" s="13"/>
      <c r="F1106" s="23"/>
      <c r="G1106" s="23"/>
      <c r="H1106" s="23"/>
      <c r="I1106" s="23"/>
      <c r="J1106" s="23"/>
      <c r="K1106" s="13"/>
    </row>
    <row r="1107" spans="1:11" ht="17.25" x14ac:dyDescent="0.3">
      <c r="A1107" s="13"/>
      <c r="B1107" s="13"/>
      <c r="C1107" s="13"/>
      <c r="D1107" s="13"/>
      <c r="E1107" s="13"/>
      <c r="F1107" s="23"/>
      <c r="G1107" s="23"/>
      <c r="H1107" s="23"/>
      <c r="I1107" s="23"/>
      <c r="J1107" s="23"/>
      <c r="K1107" s="13"/>
    </row>
    <row r="1108" spans="1:11" ht="17.25" x14ac:dyDescent="0.3">
      <c r="A1108" s="13"/>
      <c r="B1108" s="13"/>
      <c r="C1108" s="13"/>
      <c r="D1108" s="13"/>
      <c r="E1108" s="13"/>
      <c r="F1108" s="23"/>
      <c r="G1108" s="23"/>
      <c r="H1108" s="23"/>
      <c r="I1108" s="23"/>
      <c r="J1108" s="23"/>
      <c r="K1108" s="13"/>
    </row>
    <row r="1109" spans="1:11" ht="17.25" x14ac:dyDescent="0.3">
      <c r="A1109" s="13"/>
      <c r="B1109" s="13"/>
      <c r="C1109" s="13"/>
      <c r="D1109" s="13"/>
      <c r="E1109" s="13"/>
      <c r="F1109" s="23"/>
      <c r="G1109" s="23"/>
      <c r="H1109" s="23"/>
      <c r="I1109" s="23"/>
      <c r="J1109" s="23"/>
      <c r="K1109" s="13"/>
    </row>
    <row r="1110" spans="1:11" ht="17.25" x14ac:dyDescent="0.3">
      <c r="A1110" s="13"/>
      <c r="B1110" s="13"/>
      <c r="C1110" s="13"/>
      <c r="D1110" s="13"/>
      <c r="E1110" s="13"/>
      <c r="F1110" s="23"/>
      <c r="G1110" s="23"/>
      <c r="H1110" s="23"/>
      <c r="I1110" s="23"/>
      <c r="J1110" s="23"/>
      <c r="K1110" s="13"/>
    </row>
    <row r="1111" spans="1:11" ht="17.25" x14ac:dyDescent="0.3">
      <c r="A1111" s="13"/>
      <c r="B1111" s="13"/>
      <c r="C1111" s="13"/>
      <c r="D1111" s="13"/>
      <c r="E1111" s="13"/>
      <c r="F1111" s="23"/>
      <c r="G1111" s="23"/>
      <c r="H1111" s="23"/>
      <c r="I1111" s="23"/>
      <c r="J1111" s="23"/>
      <c r="K1111" s="13"/>
    </row>
    <row r="1112" spans="1:11" ht="17.25" x14ac:dyDescent="0.3">
      <c r="A1112" s="13"/>
      <c r="B1112" s="13"/>
      <c r="C1112" s="13"/>
      <c r="D1112" s="13"/>
      <c r="E1112" s="13"/>
      <c r="F1112" s="23"/>
      <c r="G1112" s="23"/>
      <c r="H1112" s="23"/>
      <c r="I1112" s="23"/>
      <c r="J1112" s="23"/>
      <c r="K1112" s="13"/>
    </row>
    <row r="1113" spans="1:11" ht="17.25" x14ac:dyDescent="0.3">
      <c r="A1113" s="13"/>
      <c r="B1113" s="13"/>
      <c r="C1113" s="13"/>
      <c r="D1113" s="13"/>
      <c r="E1113" s="13"/>
      <c r="F1113" s="23"/>
      <c r="G1113" s="23"/>
      <c r="H1113" s="23"/>
      <c r="I1113" s="23"/>
      <c r="J1113" s="23"/>
      <c r="K1113" s="13"/>
    </row>
    <row r="1114" spans="1:11" ht="17.25" x14ac:dyDescent="0.3">
      <c r="A1114" s="13"/>
      <c r="B1114" s="13"/>
      <c r="C1114" s="13"/>
      <c r="D1114" s="13"/>
      <c r="E1114" s="13"/>
      <c r="F1114" s="23"/>
      <c r="G1114" s="23"/>
      <c r="H1114" s="23"/>
      <c r="I1114" s="23"/>
      <c r="J1114" s="23"/>
      <c r="K1114" s="13"/>
    </row>
    <row r="1115" spans="1:11" ht="17.25" x14ac:dyDescent="0.3">
      <c r="A1115" s="13"/>
      <c r="B1115" s="13"/>
      <c r="C1115" s="13"/>
      <c r="D1115" s="13"/>
      <c r="E1115" s="13"/>
      <c r="F1115" s="23"/>
      <c r="G1115" s="23"/>
      <c r="H1115" s="23"/>
      <c r="I1115" s="23"/>
      <c r="J1115" s="23"/>
      <c r="K1115" s="13"/>
    </row>
    <row r="1116" spans="1:11" ht="17.25" x14ac:dyDescent="0.3">
      <c r="A1116" s="13"/>
      <c r="B1116" s="13"/>
      <c r="C1116" s="13"/>
      <c r="D1116" s="13"/>
      <c r="E1116" s="13"/>
      <c r="F1116" s="23"/>
      <c r="G1116" s="23"/>
      <c r="H1116" s="23"/>
      <c r="I1116" s="23"/>
      <c r="J1116" s="23"/>
      <c r="K1116" s="13"/>
    </row>
    <row r="1117" spans="1:11" ht="17.25" x14ac:dyDescent="0.3">
      <c r="A1117" s="13"/>
      <c r="B1117" s="13"/>
      <c r="C1117" s="13"/>
      <c r="D1117" s="13"/>
      <c r="E1117" s="13"/>
      <c r="F1117" s="23"/>
      <c r="G1117" s="23"/>
      <c r="H1117" s="23"/>
      <c r="I1117" s="23"/>
      <c r="J1117" s="23"/>
      <c r="K1117" s="13"/>
    </row>
    <row r="1118" spans="1:11" ht="17.25" x14ac:dyDescent="0.3">
      <c r="A1118" s="13"/>
      <c r="B1118" s="13"/>
      <c r="C1118" s="13"/>
      <c r="D1118" s="13"/>
      <c r="E1118" s="13"/>
      <c r="F1118" s="23"/>
      <c r="G1118" s="23"/>
      <c r="H1118" s="23"/>
      <c r="I1118" s="23"/>
      <c r="J1118" s="23"/>
      <c r="K1118" s="13"/>
    </row>
    <row r="1119" spans="1:11" ht="17.25" x14ac:dyDescent="0.3">
      <c r="A1119" s="13"/>
      <c r="B1119" s="13"/>
      <c r="C1119" s="13"/>
      <c r="D1119" s="13"/>
      <c r="E1119" s="13"/>
      <c r="F1119" s="23"/>
      <c r="G1119" s="23"/>
      <c r="H1119" s="23"/>
      <c r="I1119" s="23"/>
      <c r="J1119" s="23"/>
      <c r="K1119" s="13"/>
    </row>
    <row r="1120" spans="1:11" ht="17.25" x14ac:dyDescent="0.3">
      <c r="A1120" s="13"/>
      <c r="B1120" s="13"/>
      <c r="C1120" s="13"/>
      <c r="D1120" s="13"/>
      <c r="E1120" s="13"/>
      <c r="F1120" s="23"/>
      <c r="G1120" s="23"/>
      <c r="H1120" s="23"/>
      <c r="I1120" s="23"/>
      <c r="J1120" s="23"/>
      <c r="K1120" s="13"/>
    </row>
    <row r="1121" spans="1:11" ht="17.25" x14ac:dyDescent="0.3">
      <c r="A1121" s="13"/>
      <c r="B1121" s="13"/>
      <c r="C1121" s="13"/>
      <c r="D1121" s="13"/>
      <c r="E1121" s="13"/>
      <c r="F1121" s="23"/>
      <c r="G1121" s="23"/>
      <c r="H1121" s="23"/>
      <c r="I1121" s="23"/>
      <c r="J1121" s="23"/>
      <c r="K1121" s="13"/>
    </row>
    <row r="1122" spans="1:11" ht="17.25" x14ac:dyDescent="0.3">
      <c r="A1122" s="13"/>
      <c r="B1122" s="13"/>
      <c r="C1122" s="13"/>
      <c r="D1122" s="13"/>
      <c r="E1122" s="13"/>
      <c r="F1122" s="23"/>
      <c r="G1122" s="23"/>
      <c r="H1122" s="23"/>
      <c r="I1122" s="23"/>
      <c r="J1122" s="23"/>
      <c r="K1122" s="13"/>
    </row>
    <row r="1123" spans="1:11" ht="17.25" x14ac:dyDescent="0.3">
      <c r="A1123" s="13"/>
      <c r="B1123" s="13"/>
      <c r="C1123" s="13"/>
      <c r="D1123" s="13"/>
      <c r="E1123" s="13"/>
      <c r="F1123" s="23"/>
      <c r="G1123" s="23"/>
      <c r="H1123" s="23"/>
      <c r="I1123" s="23"/>
      <c r="J1123" s="23"/>
      <c r="K1123" s="13"/>
    </row>
    <row r="1124" spans="1:11" ht="17.25" x14ac:dyDescent="0.3">
      <c r="A1124" s="13"/>
      <c r="B1124" s="13"/>
      <c r="C1124" s="13"/>
      <c r="D1124" s="13"/>
      <c r="E1124" s="13"/>
      <c r="F1124" s="23"/>
      <c r="G1124" s="23"/>
      <c r="H1124" s="23"/>
      <c r="I1124" s="23"/>
      <c r="J1124" s="23"/>
      <c r="K1124" s="13"/>
    </row>
    <row r="1125" spans="1:11" ht="17.25" x14ac:dyDescent="0.3">
      <c r="A1125" s="13"/>
      <c r="B1125" s="13"/>
      <c r="C1125" s="13"/>
      <c r="D1125" s="13"/>
      <c r="E1125" s="13"/>
      <c r="F1125" s="23"/>
      <c r="G1125" s="23"/>
      <c r="H1125" s="23"/>
      <c r="I1125" s="23"/>
      <c r="J1125" s="23"/>
      <c r="K1125" s="13"/>
    </row>
    <row r="1126" spans="1:11" ht="17.25" x14ac:dyDescent="0.3">
      <c r="A1126" s="13"/>
      <c r="B1126" s="13"/>
      <c r="C1126" s="13"/>
      <c r="D1126" s="13"/>
      <c r="E1126" s="13"/>
      <c r="F1126" s="23"/>
      <c r="G1126" s="23"/>
      <c r="H1126" s="23"/>
      <c r="I1126" s="23"/>
      <c r="J1126" s="23"/>
      <c r="K1126" s="13"/>
    </row>
    <row r="1127" spans="1:11" ht="17.25" x14ac:dyDescent="0.3">
      <c r="A1127" s="13"/>
      <c r="B1127" s="13"/>
      <c r="C1127" s="13"/>
      <c r="D1127" s="13"/>
      <c r="E1127" s="13"/>
      <c r="F1127" s="23"/>
      <c r="G1127" s="23"/>
      <c r="H1127" s="23"/>
      <c r="I1127" s="23"/>
      <c r="J1127" s="23"/>
      <c r="K1127" s="13"/>
    </row>
    <row r="1128" spans="1:11" ht="17.25" x14ac:dyDescent="0.3">
      <c r="A1128" s="13"/>
      <c r="B1128" s="13"/>
      <c r="C1128" s="13"/>
      <c r="D1128" s="13"/>
      <c r="E1128" s="13"/>
      <c r="F1128" s="23"/>
      <c r="G1128" s="23"/>
      <c r="H1128" s="23"/>
      <c r="I1128" s="23"/>
      <c r="J1128" s="23"/>
      <c r="K1128" s="13"/>
    </row>
    <row r="1129" spans="1:11" ht="17.25" x14ac:dyDescent="0.3">
      <c r="A1129" s="13"/>
      <c r="B1129" s="13"/>
      <c r="C1129" s="13"/>
      <c r="D1129" s="13"/>
      <c r="E1129" s="13"/>
      <c r="F1129" s="23"/>
      <c r="G1129" s="23"/>
      <c r="H1129" s="23"/>
      <c r="I1129" s="23"/>
      <c r="J1129" s="23"/>
      <c r="K1129" s="13"/>
    </row>
    <row r="1130" spans="1:11" ht="17.25" x14ac:dyDescent="0.3">
      <c r="A1130" s="13"/>
      <c r="B1130" s="13"/>
      <c r="C1130" s="13"/>
      <c r="D1130" s="13"/>
      <c r="E1130" s="13"/>
      <c r="F1130" s="23"/>
      <c r="G1130" s="23"/>
      <c r="H1130" s="23"/>
      <c r="I1130" s="23"/>
      <c r="J1130" s="23"/>
      <c r="K1130" s="13"/>
    </row>
    <row r="1131" spans="1:11" ht="17.25" x14ac:dyDescent="0.3">
      <c r="A1131" s="13"/>
      <c r="B1131" s="13"/>
      <c r="C1131" s="13"/>
      <c r="D1131" s="13"/>
      <c r="E1131" s="13"/>
      <c r="F1131" s="23"/>
      <c r="G1131" s="23"/>
      <c r="H1131" s="23"/>
      <c r="I1131" s="23"/>
      <c r="J1131" s="23"/>
      <c r="K1131" s="13"/>
    </row>
    <row r="1132" spans="1:11" ht="17.25" x14ac:dyDescent="0.3">
      <c r="A1132" s="13"/>
      <c r="B1132" s="13"/>
      <c r="C1132" s="13"/>
      <c r="D1132" s="13"/>
      <c r="E1132" s="13"/>
      <c r="F1132" s="23"/>
      <c r="G1132" s="23"/>
      <c r="H1132" s="23"/>
      <c r="I1132" s="23"/>
      <c r="J1132" s="23"/>
      <c r="K1132" s="13"/>
    </row>
    <row r="1133" spans="1:11" ht="17.25" x14ac:dyDescent="0.3">
      <c r="A1133" s="13"/>
      <c r="B1133" s="13"/>
      <c r="C1133" s="13"/>
      <c r="D1133" s="13"/>
      <c r="E1133" s="13"/>
      <c r="F1133" s="23"/>
      <c r="G1133" s="23"/>
      <c r="H1133" s="23"/>
      <c r="I1133" s="23"/>
      <c r="J1133" s="23"/>
      <c r="K1133" s="13"/>
    </row>
    <row r="1134" spans="1:11" ht="17.25" x14ac:dyDescent="0.3">
      <c r="A1134" s="13"/>
      <c r="B1134" s="13"/>
      <c r="C1134" s="13"/>
      <c r="D1134" s="13"/>
      <c r="E1134" s="13"/>
      <c r="F1134" s="23"/>
      <c r="G1134" s="23"/>
      <c r="H1134" s="23"/>
      <c r="I1134" s="23"/>
      <c r="J1134" s="23"/>
      <c r="K1134" s="13"/>
    </row>
    <row r="1135" spans="1:11" ht="17.25" x14ac:dyDescent="0.3">
      <c r="A1135" s="13"/>
      <c r="B1135" s="13"/>
      <c r="C1135" s="13"/>
      <c r="D1135" s="13"/>
      <c r="E1135" s="13"/>
      <c r="F1135" s="23"/>
      <c r="G1135" s="23"/>
      <c r="H1135" s="23"/>
      <c r="I1135" s="23"/>
      <c r="J1135" s="23"/>
      <c r="K1135" s="13"/>
    </row>
    <row r="1136" spans="1:11" ht="17.25" x14ac:dyDescent="0.3">
      <c r="A1136" s="13"/>
      <c r="B1136" s="13"/>
      <c r="C1136" s="13"/>
      <c r="D1136" s="13"/>
      <c r="E1136" s="13"/>
      <c r="F1136" s="23"/>
      <c r="G1136" s="23"/>
      <c r="H1136" s="23"/>
      <c r="I1136" s="23"/>
      <c r="J1136" s="23"/>
      <c r="K1136" s="13"/>
    </row>
    <row r="1137" spans="1:11" ht="17.25" x14ac:dyDescent="0.3">
      <c r="A1137" s="13"/>
      <c r="B1137" s="13"/>
      <c r="C1137" s="13"/>
      <c r="D1137" s="13"/>
      <c r="E1137" s="13"/>
      <c r="F1137" s="23"/>
      <c r="G1137" s="23"/>
      <c r="H1137" s="23"/>
      <c r="I1137" s="23"/>
      <c r="J1137" s="23"/>
      <c r="K1137" s="13"/>
    </row>
    <row r="1138" spans="1:11" ht="17.25" x14ac:dyDescent="0.3">
      <c r="A1138" s="13"/>
      <c r="B1138" s="13"/>
      <c r="C1138" s="13"/>
      <c r="D1138" s="13"/>
      <c r="E1138" s="13"/>
      <c r="F1138" s="23"/>
      <c r="G1138" s="23"/>
      <c r="H1138" s="23"/>
      <c r="I1138" s="23"/>
      <c r="J1138" s="23"/>
      <c r="K1138" s="13"/>
    </row>
    <row r="1139" spans="1:11" ht="17.25" x14ac:dyDescent="0.3">
      <c r="A1139" s="13"/>
      <c r="B1139" s="13"/>
      <c r="C1139" s="13"/>
      <c r="D1139" s="13"/>
      <c r="E1139" s="13"/>
      <c r="F1139" s="23"/>
      <c r="G1139" s="23"/>
      <c r="H1139" s="23"/>
      <c r="I1139" s="23"/>
      <c r="J1139" s="23"/>
      <c r="K1139" s="13"/>
    </row>
    <row r="1140" spans="1:11" ht="17.25" x14ac:dyDescent="0.3">
      <c r="A1140" s="13"/>
      <c r="B1140" s="13"/>
      <c r="C1140" s="13"/>
      <c r="D1140" s="13"/>
      <c r="E1140" s="13"/>
      <c r="F1140" s="23"/>
      <c r="G1140" s="23"/>
      <c r="H1140" s="23"/>
      <c r="I1140" s="23"/>
      <c r="J1140" s="23"/>
      <c r="K1140" s="13"/>
    </row>
    <row r="1141" spans="1:11" ht="17.25" x14ac:dyDescent="0.3">
      <c r="A1141" s="13"/>
      <c r="B1141" s="13"/>
      <c r="C1141" s="13"/>
      <c r="D1141" s="13"/>
      <c r="E1141" s="13"/>
      <c r="F1141" s="23"/>
      <c r="G1141" s="23"/>
      <c r="H1141" s="23"/>
      <c r="I1141" s="23"/>
      <c r="J1141" s="23"/>
      <c r="K1141" s="13"/>
    </row>
    <row r="1142" spans="1:11" ht="17.25" x14ac:dyDescent="0.3">
      <c r="A1142" s="13"/>
      <c r="B1142" s="13"/>
      <c r="C1142" s="13"/>
      <c r="D1142" s="13"/>
      <c r="E1142" s="13"/>
      <c r="F1142" s="23"/>
      <c r="G1142" s="23"/>
      <c r="H1142" s="23"/>
      <c r="I1142" s="23"/>
      <c r="J1142" s="23"/>
      <c r="K1142" s="13"/>
    </row>
    <row r="1143" spans="1:11" ht="17.25" x14ac:dyDescent="0.3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</row>
    <row r="1144" spans="1:11" ht="17.25" x14ac:dyDescent="0.3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</row>
    <row r="1145" spans="1:11" ht="17.25" x14ac:dyDescent="0.3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</row>
    <row r="1146" spans="1:11" ht="17.25" x14ac:dyDescent="0.3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</row>
    <row r="1147" spans="1:11" ht="17.25" x14ac:dyDescent="0.3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</row>
    <row r="1148" spans="1:11" ht="17.25" x14ac:dyDescent="0.3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</row>
    <row r="1149" spans="1:11" ht="17.25" x14ac:dyDescent="0.3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</row>
    <row r="1150" spans="1:11" ht="17.25" x14ac:dyDescent="0.3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</row>
    <row r="1151" spans="1:11" ht="17.25" x14ac:dyDescent="0.3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</row>
    <row r="1152" spans="1:11" ht="17.25" x14ac:dyDescent="0.3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</row>
    <row r="1153" spans="1:11" ht="17.25" x14ac:dyDescent="0.3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</row>
    <row r="1154" spans="1:11" ht="17.25" x14ac:dyDescent="0.3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</row>
    <row r="1155" spans="1:11" ht="17.25" x14ac:dyDescent="0.3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</row>
    <row r="1156" spans="1:11" ht="17.25" x14ac:dyDescent="0.3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</row>
    <row r="1157" spans="1:11" ht="17.25" x14ac:dyDescent="0.3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</row>
    <row r="1158" spans="1:11" ht="17.25" x14ac:dyDescent="0.3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</row>
    <row r="1159" spans="1:11" ht="17.25" x14ac:dyDescent="0.3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</row>
    <row r="1160" spans="1:11" ht="17.25" x14ac:dyDescent="0.3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</row>
    <row r="1161" spans="1:11" ht="17.25" x14ac:dyDescent="0.3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</row>
    <row r="1162" spans="1:11" ht="17.25" x14ac:dyDescent="0.3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</row>
    <row r="1163" spans="1:11" ht="17.25" x14ac:dyDescent="0.3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</row>
    <row r="1164" spans="1:11" ht="17.25" x14ac:dyDescent="0.3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</row>
    <row r="1165" spans="1:11" ht="17.25" x14ac:dyDescent="0.3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</row>
    <row r="1166" spans="1:11" ht="17.25" x14ac:dyDescent="0.3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</row>
    <row r="1167" spans="1:11" ht="17.25" x14ac:dyDescent="0.3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</row>
    <row r="1168" spans="1:11" ht="17.25" x14ac:dyDescent="0.3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</row>
    <row r="1169" spans="1:11" ht="17.25" x14ac:dyDescent="0.3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</row>
    <row r="1170" spans="1:11" ht="17.25" x14ac:dyDescent="0.3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</row>
    <row r="1171" spans="1:11" ht="17.25" x14ac:dyDescent="0.3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</row>
    <row r="1172" spans="1:11" ht="17.25" x14ac:dyDescent="0.3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</row>
    <row r="1173" spans="1:11" ht="17.25" x14ac:dyDescent="0.3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</row>
    <row r="1174" spans="1:11" ht="17.25" x14ac:dyDescent="0.3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</row>
    <row r="1175" spans="1:11" ht="17.25" x14ac:dyDescent="0.3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</row>
    <row r="1176" spans="1:11" ht="17.25" x14ac:dyDescent="0.3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</row>
    <row r="1177" spans="1:11" ht="17.25" x14ac:dyDescent="0.3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</row>
    <row r="1178" spans="1:11" ht="17.25" x14ac:dyDescent="0.3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</row>
    <row r="1179" spans="1:11" ht="17.25" x14ac:dyDescent="0.3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</row>
    <row r="1180" spans="1:11" ht="17.25" x14ac:dyDescent="0.3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</row>
    <row r="1181" spans="1:11" ht="17.25" x14ac:dyDescent="0.3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</row>
    <row r="1182" spans="1:11" ht="17.25" x14ac:dyDescent="0.3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</row>
    <row r="1183" spans="1:11" ht="17.25" x14ac:dyDescent="0.3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</row>
    <row r="1184" spans="1:11" ht="17.25" x14ac:dyDescent="0.3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</row>
    <row r="1185" spans="1:11" ht="17.25" x14ac:dyDescent="0.3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</row>
    <row r="1186" spans="1:11" ht="17.25" x14ac:dyDescent="0.3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</row>
    <row r="1187" spans="1:11" ht="17.25" x14ac:dyDescent="0.3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</row>
    <row r="1188" spans="1:11" ht="17.25" x14ac:dyDescent="0.3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</row>
    <row r="1189" spans="1:11" ht="17.25" x14ac:dyDescent="0.3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</row>
    <row r="1190" spans="1:11" ht="17.25" x14ac:dyDescent="0.3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</row>
    <row r="1191" spans="1:11" ht="17.25" x14ac:dyDescent="0.3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</row>
    <row r="1192" spans="1:11" ht="17.25" x14ac:dyDescent="0.3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</row>
    <row r="1193" spans="1:11" ht="17.25" x14ac:dyDescent="0.3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</row>
    <row r="1194" spans="1:11" ht="17.25" x14ac:dyDescent="0.3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</row>
    <row r="1195" spans="1:11" ht="17.25" x14ac:dyDescent="0.3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</row>
    <row r="1196" spans="1:11" ht="17.25" x14ac:dyDescent="0.3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</row>
    <row r="1197" spans="1:11" ht="17.25" x14ac:dyDescent="0.3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</row>
    <row r="1198" spans="1:11" ht="17.25" x14ac:dyDescent="0.3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</row>
    <row r="1199" spans="1:11" ht="17.25" x14ac:dyDescent="0.3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</row>
    <row r="1200" spans="1:11" ht="17.25" x14ac:dyDescent="0.3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</row>
    <row r="1201" spans="1:11" ht="17.25" x14ac:dyDescent="0.3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</row>
    <row r="1202" spans="1:11" ht="17.25" x14ac:dyDescent="0.3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</row>
    <row r="1203" spans="1:11" ht="17.25" x14ac:dyDescent="0.3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</row>
    <row r="1204" spans="1:11" ht="17.25" x14ac:dyDescent="0.3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</row>
    <row r="1205" spans="1:11" ht="17.25" x14ac:dyDescent="0.3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</row>
    <row r="1206" spans="1:11" ht="17.25" x14ac:dyDescent="0.3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</row>
    <row r="1207" spans="1:11" ht="17.25" x14ac:dyDescent="0.3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</row>
    <row r="1208" spans="1:11" ht="17.25" x14ac:dyDescent="0.3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</row>
    <row r="1209" spans="1:11" ht="17.25" x14ac:dyDescent="0.3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</row>
    <row r="1210" spans="1:11" ht="17.25" x14ac:dyDescent="0.3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</row>
    <row r="1211" spans="1:11" ht="17.25" x14ac:dyDescent="0.3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</row>
    <row r="1212" spans="1:11" ht="17.25" x14ac:dyDescent="0.3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</row>
    <row r="1213" spans="1:11" ht="17.25" x14ac:dyDescent="0.3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</row>
    <row r="1214" spans="1:11" ht="17.25" x14ac:dyDescent="0.3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</row>
    <row r="1215" spans="1:11" ht="17.25" x14ac:dyDescent="0.3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</row>
    <row r="1216" spans="1:11" ht="17.25" x14ac:dyDescent="0.3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</row>
    <row r="1217" spans="1:11" ht="17.25" x14ac:dyDescent="0.3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</row>
    <row r="1218" spans="1:11" ht="17.25" x14ac:dyDescent="0.3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</row>
    <row r="1219" spans="1:11" ht="17.25" x14ac:dyDescent="0.3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</row>
    <row r="1220" spans="1:11" ht="17.25" x14ac:dyDescent="0.3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</row>
    <row r="1221" spans="1:11" ht="17.25" x14ac:dyDescent="0.3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</row>
    <row r="1222" spans="1:11" ht="17.25" x14ac:dyDescent="0.3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</row>
    <row r="1223" spans="1:11" ht="17.25" x14ac:dyDescent="0.3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</row>
    <row r="1224" spans="1:11" ht="17.25" x14ac:dyDescent="0.3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</row>
    <row r="1225" spans="1:11" ht="17.25" x14ac:dyDescent="0.3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</row>
    <row r="1226" spans="1:11" ht="17.25" x14ac:dyDescent="0.3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</row>
    <row r="1227" spans="1:11" ht="17.25" x14ac:dyDescent="0.3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</row>
    <row r="1228" spans="1:11" ht="17.25" x14ac:dyDescent="0.3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</row>
    <row r="1229" spans="1:11" ht="17.25" x14ac:dyDescent="0.3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</row>
    <row r="1230" spans="1:11" ht="17.25" x14ac:dyDescent="0.3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</row>
    <row r="1231" spans="1:11" ht="17.25" x14ac:dyDescent="0.3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</row>
    <row r="1232" spans="1:11" ht="17.25" x14ac:dyDescent="0.3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</row>
    <row r="1233" spans="1:11" ht="17.25" x14ac:dyDescent="0.3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</row>
    <row r="1234" spans="1:11" ht="17.25" x14ac:dyDescent="0.3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</row>
    <row r="1235" spans="1:11" ht="17.25" x14ac:dyDescent="0.3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</row>
    <row r="1236" spans="1:11" ht="17.25" x14ac:dyDescent="0.3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</row>
    <row r="1237" spans="1:11" ht="17.25" x14ac:dyDescent="0.3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</row>
    <row r="1238" spans="1:11" ht="17.25" x14ac:dyDescent="0.3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</row>
    <row r="1239" spans="1:11" ht="17.25" x14ac:dyDescent="0.3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</row>
    <row r="1240" spans="1:11" ht="17.25" x14ac:dyDescent="0.3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</row>
    <row r="1241" spans="1:11" ht="17.25" x14ac:dyDescent="0.3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</row>
    <row r="1242" spans="1:11" ht="17.25" x14ac:dyDescent="0.3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</row>
    <row r="1243" spans="1:11" ht="17.25" x14ac:dyDescent="0.3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</row>
    <row r="1244" spans="1:11" ht="17.25" x14ac:dyDescent="0.3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</row>
    <row r="1245" spans="1:11" ht="17.25" x14ac:dyDescent="0.3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</row>
    <row r="1246" spans="1:11" ht="17.25" x14ac:dyDescent="0.3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</row>
    <row r="1247" spans="1:11" ht="17.25" x14ac:dyDescent="0.3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</row>
    <row r="1248" spans="1:11" ht="17.25" x14ac:dyDescent="0.3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</row>
    <row r="1249" spans="1:11" ht="17.25" x14ac:dyDescent="0.3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</row>
    <row r="1250" spans="1:11" ht="17.25" x14ac:dyDescent="0.3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</row>
    <row r="1251" spans="1:11" ht="17.25" x14ac:dyDescent="0.3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</row>
    <row r="1252" spans="1:11" ht="17.25" x14ac:dyDescent="0.3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</row>
    <row r="1253" spans="1:11" ht="17.25" x14ac:dyDescent="0.3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</row>
    <row r="1254" spans="1:11" ht="17.25" x14ac:dyDescent="0.3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</row>
    <row r="1255" spans="1:11" ht="17.25" x14ac:dyDescent="0.3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</row>
    <row r="1256" spans="1:11" ht="17.25" x14ac:dyDescent="0.3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</row>
    <row r="1257" spans="1:11" ht="17.25" x14ac:dyDescent="0.3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</row>
    <row r="1258" spans="1:11" ht="17.25" x14ac:dyDescent="0.3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</row>
    <row r="1259" spans="1:11" ht="17.25" x14ac:dyDescent="0.3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</row>
    <row r="1260" spans="1:11" ht="17.25" x14ac:dyDescent="0.3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</row>
    <row r="1261" spans="1:11" ht="17.25" x14ac:dyDescent="0.3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</row>
    <row r="1262" spans="1:11" ht="17.25" x14ac:dyDescent="0.3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</row>
    <row r="1263" spans="1:11" ht="17.25" x14ac:dyDescent="0.3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</row>
    <row r="1264" spans="1:11" ht="17.25" x14ac:dyDescent="0.3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</row>
    <row r="1265" spans="1:11" ht="17.25" x14ac:dyDescent="0.3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</row>
    <row r="1266" spans="1:11" ht="17.25" x14ac:dyDescent="0.3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</row>
    <row r="1267" spans="1:11" ht="17.25" x14ac:dyDescent="0.3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</row>
    <row r="1268" spans="1:11" ht="17.25" x14ac:dyDescent="0.3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</row>
    <row r="1269" spans="1:11" ht="17.25" x14ac:dyDescent="0.3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</row>
    <row r="1270" spans="1:11" ht="17.25" x14ac:dyDescent="0.3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</row>
    <row r="1271" spans="1:11" ht="17.25" x14ac:dyDescent="0.3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</row>
    <row r="1272" spans="1:11" ht="17.25" x14ac:dyDescent="0.3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</row>
    <row r="1273" spans="1:11" ht="17.25" x14ac:dyDescent="0.3">
      <c r="C1273" s="13"/>
    </row>
  </sheetData>
  <mergeCells count="146">
    <mergeCell ref="K238:K239"/>
    <mergeCell ref="A233:A253"/>
    <mergeCell ref="A218:A232"/>
    <mergeCell ref="A270:A286"/>
    <mergeCell ref="I238:I239"/>
    <mergeCell ref="J238:J239"/>
    <mergeCell ref="K190:K191"/>
    <mergeCell ref="I190:I191"/>
    <mergeCell ref="J190:J191"/>
    <mergeCell ref="B218:B232"/>
    <mergeCell ref="B233:B253"/>
    <mergeCell ref="A14:K14"/>
    <mergeCell ref="A15:K15"/>
    <mergeCell ref="E17:J17"/>
    <mergeCell ref="A20:A62"/>
    <mergeCell ref="B20:B62"/>
    <mergeCell ref="J85:J86"/>
    <mergeCell ref="A87:A102"/>
    <mergeCell ref="A103:A115"/>
    <mergeCell ref="I85:I86"/>
    <mergeCell ref="B103:B115"/>
    <mergeCell ref="A63:A86"/>
    <mergeCell ref="C85:C86"/>
    <mergeCell ref="A287:A301"/>
    <mergeCell ref="A254:A269"/>
    <mergeCell ref="A302:A317"/>
    <mergeCell ref="A318:A333"/>
    <mergeCell ref="B302:B317"/>
    <mergeCell ref="B318:B333"/>
    <mergeCell ref="A353:A369"/>
    <mergeCell ref="B254:B269"/>
    <mergeCell ref="B270:B286"/>
    <mergeCell ref="B287:B301"/>
    <mergeCell ref="B334:B352"/>
    <mergeCell ref="B353:B369"/>
    <mergeCell ref="A334:A352"/>
    <mergeCell ref="B829:B839"/>
    <mergeCell ref="B851:B861"/>
    <mergeCell ref="B862:B872"/>
    <mergeCell ref="A791:A803"/>
    <mergeCell ref="B708:B721"/>
    <mergeCell ref="A722:A738"/>
    <mergeCell ref="A517:A530"/>
    <mergeCell ref="B517:B530"/>
    <mergeCell ref="A545:A558"/>
    <mergeCell ref="B545:B558"/>
    <mergeCell ref="A585:A597"/>
    <mergeCell ref="B585:B597"/>
    <mergeCell ref="A598:A610"/>
    <mergeCell ref="A611:A621"/>
    <mergeCell ref="A531:A544"/>
    <mergeCell ref="A622:A634"/>
    <mergeCell ref="A680:A696"/>
    <mergeCell ref="A739:A755"/>
    <mergeCell ref="B739:B755"/>
    <mergeCell ref="A756:A777"/>
    <mergeCell ref="A778:A790"/>
    <mergeCell ref="B778:B790"/>
    <mergeCell ref="B645:B658"/>
    <mergeCell ref="A645:A658"/>
    <mergeCell ref="A1043:A1053"/>
    <mergeCell ref="B1043:B1053"/>
    <mergeCell ref="A966:A982"/>
    <mergeCell ref="A983:A998"/>
    <mergeCell ref="A1009:A1017"/>
    <mergeCell ref="B1009:B1017"/>
    <mergeCell ref="A999:A1008"/>
    <mergeCell ref="B999:B1008"/>
    <mergeCell ref="A1018:A1029"/>
    <mergeCell ref="A1030:A1042"/>
    <mergeCell ref="A886:A896"/>
    <mergeCell ref="B886:B896"/>
    <mergeCell ref="A930:A942"/>
    <mergeCell ref="A900:A915"/>
    <mergeCell ref="B900:B915"/>
    <mergeCell ref="B63:B86"/>
    <mergeCell ref="B87:B102"/>
    <mergeCell ref="B130:B143"/>
    <mergeCell ref="A144:A159"/>
    <mergeCell ref="B144:B159"/>
    <mergeCell ref="B160:B181"/>
    <mergeCell ref="B182:B199"/>
    <mergeCell ref="B200:B217"/>
    <mergeCell ref="A200:A217"/>
    <mergeCell ref="A160:A181"/>
    <mergeCell ref="A182:A199"/>
    <mergeCell ref="B116:B129"/>
    <mergeCell ref="A116:A129"/>
    <mergeCell ref="A130:A143"/>
    <mergeCell ref="B531:B544"/>
    <mergeCell ref="B559:B570"/>
    <mergeCell ref="A559:A570"/>
    <mergeCell ref="B571:B584"/>
    <mergeCell ref="A571:A584"/>
    <mergeCell ref="A503:A516"/>
    <mergeCell ref="B503:B516"/>
    <mergeCell ref="A370:A386"/>
    <mergeCell ref="A442:A455"/>
    <mergeCell ref="A387:A399"/>
    <mergeCell ref="A400:A413"/>
    <mergeCell ref="A414:A427"/>
    <mergeCell ref="A428:A441"/>
    <mergeCell ref="A456:A486"/>
    <mergeCell ref="A487:A502"/>
    <mergeCell ref="B487:B502"/>
    <mergeCell ref="B414:B427"/>
    <mergeCell ref="B428:B441"/>
    <mergeCell ref="B442:B455"/>
    <mergeCell ref="B456:B486"/>
    <mergeCell ref="B370:B386"/>
    <mergeCell ref="B387:B399"/>
    <mergeCell ref="B400:B413"/>
    <mergeCell ref="B680:B696"/>
    <mergeCell ref="B697:B707"/>
    <mergeCell ref="A697:A707"/>
    <mergeCell ref="B659:B679"/>
    <mergeCell ref="A659:A679"/>
    <mergeCell ref="B598:B610"/>
    <mergeCell ref="B611:B621"/>
    <mergeCell ref="B622:B634"/>
    <mergeCell ref="B635:B644"/>
    <mergeCell ref="A635:A644"/>
    <mergeCell ref="B930:B942"/>
    <mergeCell ref="B966:B982"/>
    <mergeCell ref="B983:B998"/>
    <mergeCell ref="B1018:B1029"/>
    <mergeCell ref="B1030:B1042"/>
    <mergeCell ref="A708:A721"/>
    <mergeCell ref="B722:B738"/>
    <mergeCell ref="B756:B777"/>
    <mergeCell ref="B791:B803"/>
    <mergeCell ref="B817:B828"/>
    <mergeCell ref="A916:A929"/>
    <mergeCell ref="B916:B929"/>
    <mergeCell ref="A943:A965"/>
    <mergeCell ref="B943:B965"/>
    <mergeCell ref="A804:A816"/>
    <mergeCell ref="B804:B816"/>
    <mergeCell ref="A873:A885"/>
    <mergeCell ref="B873:B885"/>
    <mergeCell ref="A829:A839"/>
    <mergeCell ref="A817:A828"/>
    <mergeCell ref="A840:A850"/>
    <mergeCell ref="B840:B850"/>
    <mergeCell ref="A862:A872"/>
    <mergeCell ref="A851:A86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0" orientation="portrait" verticalDpi="180" r:id="rId1"/>
  <headerFooter differentFirst="1">
    <oddHeader>&amp;C&amp;K000000&amp;P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уточнение 1</vt:lpstr>
      <vt:lpstr>'уточнение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2024-07-15T13:46:36Z</dcterms:modified>
</cp:coreProperties>
</file>