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Лист1!$13:$13</definedName>
    <definedName name="_xlnm.Print_Area" localSheetId="0">Лист1!$A$1:$K$69</definedName>
  </definedNames>
  <calcPr calcId="145621"/>
</workbook>
</file>

<file path=xl/calcChain.xml><?xml version="1.0" encoding="utf-8"?>
<calcChain xmlns="http://schemas.openxmlformats.org/spreadsheetml/2006/main">
  <c r="C60" i="1" l="1"/>
  <c r="C38" i="1"/>
  <c r="D60" i="1"/>
  <c r="D61" i="1" l="1"/>
  <c r="K66" i="1"/>
  <c r="J66" i="1"/>
  <c r="I66" i="1"/>
  <c r="H66" i="1"/>
  <c r="G33" i="1" l="1"/>
  <c r="F33" i="1"/>
  <c r="E33" i="1"/>
  <c r="K33" i="1" s="1"/>
  <c r="D33" i="1"/>
  <c r="C33" i="1"/>
  <c r="D31" i="1"/>
  <c r="K36" i="1"/>
  <c r="J36" i="1"/>
  <c r="I36" i="1"/>
  <c r="H36" i="1"/>
  <c r="H33" i="1" l="1"/>
  <c r="J33" i="1"/>
  <c r="I33" i="1"/>
  <c r="I39" i="1"/>
  <c r="I38" i="1"/>
  <c r="I32" i="1"/>
  <c r="I21" i="1"/>
  <c r="I20" i="1"/>
  <c r="J16" i="1"/>
  <c r="H16" i="1"/>
  <c r="D40" i="1"/>
  <c r="E40" i="1"/>
  <c r="F40" i="1"/>
  <c r="G40" i="1"/>
  <c r="C40" i="1"/>
  <c r="H42" i="1"/>
  <c r="J42" i="1"/>
  <c r="K16" i="1" l="1"/>
  <c r="K18" i="1"/>
  <c r="K20" i="1"/>
  <c r="K22" i="1"/>
  <c r="K23" i="1"/>
  <c r="K25" i="1"/>
  <c r="K26" i="1"/>
  <c r="K28" i="1"/>
  <c r="K29" i="1"/>
  <c r="K32" i="1"/>
  <c r="K34" i="1"/>
  <c r="K35" i="1"/>
  <c r="K37" i="1"/>
  <c r="K41" i="1"/>
  <c r="K44" i="1"/>
  <c r="K48" i="1"/>
  <c r="K51" i="1"/>
  <c r="K53" i="1"/>
  <c r="K55" i="1"/>
  <c r="K56" i="1"/>
  <c r="K57" i="1"/>
  <c r="K58" i="1"/>
  <c r="K59" i="1"/>
  <c r="K62" i="1"/>
  <c r="K63" i="1"/>
  <c r="K64" i="1"/>
  <c r="K65" i="1"/>
  <c r="K67" i="1"/>
  <c r="K68" i="1"/>
  <c r="I16" i="1"/>
  <c r="I18" i="1"/>
  <c r="I22" i="1"/>
  <c r="I23" i="1"/>
  <c r="I25" i="1"/>
  <c r="I26" i="1"/>
  <c r="I28" i="1"/>
  <c r="I29" i="1"/>
  <c r="I30" i="1"/>
  <c r="I34" i="1"/>
  <c r="I35" i="1"/>
  <c r="I37" i="1"/>
  <c r="I41" i="1"/>
  <c r="I44" i="1"/>
  <c r="I48" i="1"/>
  <c r="I51" i="1"/>
  <c r="I53" i="1"/>
  <c r="I55" i="1"/>
  <c r="I56" i="1"/>
  <c r="I57" i="1"/>
  <c r="I58" i="1"/>
  <c r="I59" i="1"/>
  <c r="I62" i="1"/>
  <c r="I63" i="1"/>
  <c r="I64" i="1"/>
  <c r="I65" i="1"/>
  <c r="I67" i="1"/>
  <c r="I68" i="1"/>
  <c r="E38" i="1"/>
  <c r="F38" i="1"/>
  <c r="G38" i="1"/>
  <c r="D38" i="1"/>
  <c r="J59" i="1"/>
  <c r="H59" i="1"/>
  <c r="J30" i="1"/>
  <c r="H30" i="1"/>
  <c r="D52" i="1"/>
  <c r="E52" i="1"/>
  <c r="F52" i="1"/>
  <c r="G52" i="1"/>
  <c r="D50" i="1"/>
  <c r="E50" i="1"/>
  <c r="F50" i="1"/>
  <c r="G50" i="1"/>
  <c r="C52" i="1"/>
  <c r="C50" i="1"/>
  <c r="D47" i="1"/>
  <c r="D46" i="1" s="1"/>
  <c r="E47" i="1"/>
  <c r="E46" i="1" s="1"/>
  <c r="K46" i="1" s="1"/>
  <c r="F47" i="1"/>
  <c r="F46" i="1" s="1"/>
  <c r="G47" i="1"/>
  <c r="G46" i="1" s="1"/>
  <c r="C47" i="1"/>
  <c r="C46" i="1" s="1"/>
  <c r="I40" i="1"/>
  <c r="I50" i="1" l="1"/>
  <c r="K50" i="1"/>
  <c r="I52" i="1"/>
  <c r="K40" i="1"/>
  <c r="G49" i="1"/>
  <c r="K47" i="1"/>
  <c r="K52" i="1"/>
  <c r="I46" i="1"/>
  <c r="F49" i="1"/>
  <c r="F45" i="1" s="1"/>
  <c r="I47" i="1"/>
  <c r="C31" i="1"/>
  <c r="D49" i="1"/>
  <c r="C49" i="1"/>
  <c r="E49" i="1"/>
  <c r="E45" i="1" s="1"/>
  <c r="J68" i="1"/>
  <c r="J67" i="1"/>
  <c r="J65" i="1"/>
  <c r="J64" i="1"/>
  <c r="J63" i="1"/>
  <c r="J62" i="1"/>
  <c r="J58" i="1"/>
  <c r="J57" i="1"/>
  <c r="J56" i="1"/>
  <c r="J55" i="1"/>
  <c r="J53" i="1"/>
  <c r="J52" i="1"/>
  <c r="J51" i="1"/>
  <c r="J50" i="1"/>
  <c r="J48" i="1"/>
  <c r="J47" i="1"/>
  <c r="J46" i="1"/>
  <c r="J44" i="1"/>
  <c r="J41" i="1"/>
  <c r="J40" i="1"/>
  <c r="J39" i="1"/>
  <c r="J38" i="1"/>
  <c r="J37" i="1"/>
  <c r="J35" i="1"/>
  <c r="J34" i="1"/>
  <c r="J32" i="1"/>
  <c r="J29" i="1"/>
  <c r="J28" i="1"/>
  <c r="J26" i="1"/>
  <c r="J25" i="1"/>
  <c r="J23" i="1"/>
  <c r="J22" i="1"/>
  <c r="J21" i="1"/>
  <c r="J20" i="1"/>
  <c r="J18" i="1"/>
  <c r="H68" i="1"/>
  <c r="H67" i="1"/>
  <c r="H65" i="1"/>
  <c r="H64" i="1"/>
  <c r="H63" i="1"/>
  <c r="H62" i="1"/>
  <c r="H58" i="1"/>
  <c r="H57" i="1"/>
  <c r="H56" i="1"/>
  <c r="H55" i="1"/>
  <c r="H53" i="1"/>
  <c r="H52" i="1"/>
  <c r="H51" i="1"/>
  <c r="H50" i="1"/>
  <c r="H48" i="1"/>
  <c r="H47" i="1"/>
  <c r="H46" i="1"/>
  <c r="H44" i="1"/>
  <c r="H41" i="1"/>
  <c r="H40" i="1"/>
  <c r="H39" i="1"/>
  <c r="H38" i="1"/>
  <c r="H37" i="1"/>
  <c r="H35" i="1"/>
  <c r="H34" i="1"/>
  <c r="H32" i="1"/>
  <c r="H29" i="1"/>
  <c r="H28" i="1"/>
  <c r="H26" i="1"/>
  <c r="H25" i="1"/>
  <c r="H23" i="1"/>
  <c r="H22" i="1"/>
  <c r="H21" i="1"/>
  <c r="H20" i="1"/>
  <c r="H18" i="1"/>
  <c r="F61" i="1"/>
  <c r="F60" i="1" s="1"/>
  <c r="E61" i="1"/>
  <c r="C61" i="1"/>
  <c r="G61" i="1"/>
  <c r="G60" i="1" s="1"/>
  <c r="G54" i="1"/>
  <c r="F54" i="1"/>
  <c r="E54" i="1"/>
  <c r="D54" i="1"/>
  <c r="C54" i="1"/>
  <c r="G45" i="1"/>
  <c r="G43" i="1"/>
  <c r="F43" i="1"/>
  <c r="E43" i="1"/>
  <c r="D43" i="1"/>
  <c r="K43" i="1" s="1"/>
  <c r="C43" i="1"/>
  <c r="I43" i="1" s="1"/>
  <c r="G31" i="1"/>
  <c r="F31" i="1"/>
  <c r="E31" i="1"/>
  <c r="G27" i="1"/>
  <c r="F27" i="1"/>
  <c r="E27" i="1"/>
  <c r="D27" i="1"/>
  <c r="C27" i="1"/>
  <c r="I27" i="1" s="1"/>
  <c r="G24" i="1"/>
  <c r="F24" i="1"/>
  <c r="E24" i="1"/>
  <c r="D24" i="1"/>
  <c r="C24" i="1"/>
  <c r="D19" i="1"/>
  <c r="C19" i="1"/>
  <c r="G19" i="1"/>
  <c r="F19" i="1"/>
  <c r="E19" i="1"/>
  <c r="G17" i="1"/>
  <c r="F17" i="1"/>
  <c r="E17" i="1"/>
  <c r="D17" i="1"/>
  <c r="C17" i="1"/>
  <c r="G15" i="1"/>
  <c r="F15" i="1"/>
  <c r="E15" i="1"/>
  <c r="D15" i="1"/>
  <c r="C15" i="1"/>
  <c r="G14" i="1" l="1"/>
  <c r="K54" i="1"/>
  <c r="F14" i="1"/>
  <c r="F69" i="1" s="1"/>
  <c r="E14" i="1"/>
  <c r="K49" i="1"/>
  <c r="I17" i="1"/>
  <c r="K17" i="1"/>
  <c r="I54" i="1"/>
  <c r="I31" i="1"/>
  <c r="K31" i="1"/>
  <c r="I24" i="1"/>
  <c r="K24" i="1"/>
  <c r="K19" i="1"/>
  <c r="I19" i="1"/>
  <c r="I15" i="1"/>
  <c r="K15" i="1"/>
  <c r="K61" i="1"/>
  <c r="D45" i="1"/>
  <c r="K45" i="1" s="1"/>
  <c r="J49" i="1"/>
  <c r="J27" i="1"/>
  <c r="K27" i="1"/>
  <c r="I61" i="1"/>
  <c r="C45" i="1"/>
  <c r="I45" i="1" s="1"/>
  <c r="I49" i="1"/>
  <c r="G69" i="1"/>
  <c r="J17" i="1"/>
  <c r="H49" i="1"/>
  <c r="J61" i="1"/>
  <c r="H17" i="1"/>
  <c r="H43" i="1"/>
  <c r="J43" i="1"/>
  <c r="J15" i="1"/>
  <c r="J24" i="1"/>
  <c r="J54" i="1"/>
  <c r="H27" i="1"/>
  <c r="E60" i="1"/>
  <c r="J31" i="1"/>
  <c r="H19" i="1"/>
  <c r="H54" i="1"/>
  <c r="H31" i="1"/>
  <c r="H15" i="1"/>
  <c r="H24" i="1"/>
  <c r="H61" i="1"/>
  <c r="J19" i="1"/>
  <c r="C14" i="1" l="1"/>
  <c r="I14" i="1" s="1"/>
  <c r="H45" i="1"/>
  <c r="J60" i="1"/>
  <c r="D14" i="1"/>
  <c r="J14" i="1" s="1"/>
  <c r="K60" i="1"/>
  <c r="I60" i="1"/>
  <c r="J45" i="1"/>
  <c r="H60" i="1"/>
  <c r="E69" i="1"/>
  <c r="C69" i="1" l="1"/>
  <c r="H69" i="1" s="1"/>
  <c r="H14" i="1"/>
  <c r="D69" i="1"/>
  <c r="K69" i="1" s="1"/>
  <c r="I69" i="1"/>
  <c r="K14" i="1"/>
  <c r="J69" i="1" l="1"/>
</calcChain>
</file>

<file path=xl/sharedStrings.xml><?xml version="1.0" encoding="utf-8"?>
<sst xmlns="http://schemas.openxmlformats.org/spreadsheetml/2006/main" count="126" uniqueCount="124">
  <si>
    <t>Наименование дохода</t>
  </si>
  <si>
    <t>000 1 00 00000 00 0000 000</t>
  </si>
  <si>
    <t>НАЛОГОВЫЕ И НЕНАЛОГОВЫЕ ДОХОДЫ</t>
  </si>
  <si>
    <t xml:space="preserve">000 1 01 00000 00 0000 000 </t>
  </si>
  <si>
    <t xml:space="preserve">НАЛОГИ НА ПРИБЫЛЬ, ДОХОДЫ 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</si>
  <si>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</si>
  <si>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</si>
  <si>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</si>
  <si>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</si>
  <si>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</si>
  <si>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</si>
  <si>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</si>
  <si>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000 1 05 01000 00 0000 110</t>
  </si>
  <si>
    <t>НАЛОГИ НА СОВОКУПНЫЙ ДОХОД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</si>
  <si>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</si>
  <si>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</si>
  <si>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</si>
  <si>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</si>
  <si>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</si>
  <si>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</si>
  <si>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</si>
  <si>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</si>
  <si>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</si>
  <si>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</si>
  <si>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</si>
  <si>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</si>
  <si>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</si>
  <si>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 xml:space="preserve">000 1 08 03000 01 0000 110 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</si>
  <si>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</si>
  <si>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</si>
  <si>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</si>
  <si>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</si>
  <si>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</si>
  <si>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</si>
  <si>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 xml:space="preserve"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</si>
  <si>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000 1 11 05010 00 0000 120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</si>
  <si>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</si>
  <si>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</si>
  <si>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</si>
  <si>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</si>
  <si>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</si>
  <si>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</si>
  <si>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</si>
  <si>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</si>
  <si>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</si>
  <si>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</si>
  <si>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</si>
  <si>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</si>
  <si>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</si>
  <si>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 И КОМПЕНСАЦИИ ЗАТРАТ ГОСУДАРСТВА</t>
  </si>
  <si>
    <t>000 1 13 01000 00 0000 130</t>
  </si>
  <si>
    <t>000 1 13 01990 00 0000 130</t>
  </si>
  <si>
    <t>Доходы от оказания платных услуг (работ)</t>
  </si>
  <si>
    <t>Прочие доходы от оказания платных услуг (работ)</t>
  </si>
  <si>
    <t>000 1 14 00000 00 0000 000</t>
  </si>
  <si>
    <t>000 1 14 02000 00 0000 000</t>
  </si>
  <si>
    <t>ДОХОДЫ ОТ ПРОДАЖИ МАТЕРИАЛЬНЫХ И НЕМАТЕРИАЛЬНЫХ АКТИВОВ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</si>
  <si>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                          </t>
  </si>
  <si>
    <t xml:space="preserve">000 1 14 06000 00 0000 430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</si>
  <si>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</si>
  <si>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000 1 14 06300 00 0000 430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</si>
  <si>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</si>
  <si>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</si>
  <si>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</si>
  <si>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</si>
  <si>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</si>
  <si>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</si>
  <si>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</si>
  <si>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</si>
  <si>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</si>
  <si>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</si>
  <si>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</si>
  <si>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</si>
  <si>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 xml:space="preserve">Субвенции бюджетам бюджетной системы Российской Федерации </t>
  </si>
  <si>
    <t>000 2 02 40000 00 0000 150</t>
  </si>
  <si>
    <t>Иные межбюджетные трансферты</t>
  </si>
  <si>
    <t>000 2 07 00000 00 0000 000</t>
  </si>
  <si>
    <t>ПРОЧИЕ БЕЗВОЗМЕЗДНЫЕ ПОСТУПЛЕНИЯ</t>
  </si>
  <si>
    <t>000 8 50 00000 00 0000 000</t>
  </si>
  <si>
    <t>Код                                 бюджетной классификации Российской Федерации</t>
  </si>
  <si>
    <t>ИТОГО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</si>
  <si>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</si>
  <si>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</si>
  <si>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000 1 11 05310 00 0000 120
</t>
  </si>
  <si>
    <t xml:space="preserve">Плата по соглашениям об установлении сервитута в отношении земельных участков, государственная собственность на которые не разграничена
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</si>
  <si>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</si>
  <si>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000 1 13 02000 00 0000 130
</t>
  </si>
  <si>
    <t xml:space="preserve">Доходы от компенсации затрат государства
</t>
  </si>
  <si>
    <t xml:space="preserve">000 1 13 02990 00 0000 130
</t>
  </si>
  <si>
    <t xml:space="preserve">Прочие доходы от компенсации затрат государства
</t>
  </si>
  <si>
    <t xml:space="preserve">Прочие доходы от компенсации затрат бюджетов городских округов
</t>
  </si>
  <si>
    <t xml:space="preserve">000 1 11 05300 00 0000 120
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</si>
  <si>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</si>
  <si>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>000 1 13 02060 00 0000 130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</si>
  <si>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</si>
  <si>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городских округов
</t>
  </si>
  <si>
    <t>СВЕДЕНИЯ</t>
  </si>
  <si>
    <r>
      <t>Прочие доходы от оказания платных услуг (работ)</t>
    </r>
    <r>
      <rPr>
        <sz val="12"/>
        <color theme="1"/>
        <rFont val="Arial Unicode MS"/>
        <family val="2"/>
        <charset val="204"/>
      </rPr>
      <t xml:space="preserve"> </t>
    </r>
    <r>
      <rPr>
        <sz val="12"/>
        <color theme="1"/>
        <rFont val="Times New Roman"/>
        <family val="1"/>
        <charset val="204"/>
      </rPr>
      <t>получателями средств бюджетов городских округов</t>
    </r>
  </si>
  <si>
    <t>ПРОГНОЗ</t>
  </si>
  <si>
    <t>Отклонение</t>
  </si>
  <si>
    <t>Единый налог на вмененный доход для отдельных видов деятельности</t>
  </si>
  <si>
    <t>сумма</t>
  </si>
  <si>
    <t>%</t>
  </si>
  <si>
    <t>000 1 05 02000 02 0000 110</t>
  </si>
  <si>
    <t>000 1 09 00000 00 0000 000</t>
  </si>
  <si>
    <t>ЗАДОЛЖЕННОСТЬ И ПЕРЕРАСЧЕТЫ ПО ОТМЕНЕННЫМ НАЛОГАМ, СБОРАМ И ИНЫМ ОБЯЗАТЕЛЬНЫМ ПЛАТЕЖАМ</t>
  </si>
  <si>
    <t>000 1 17 00000 00 0000 000</t>
  </si>
  <si>
    <t>ПРОЧИЕ НЕНАЛОГОВЫЕ ДОХОДЫ</t>
  </si>
  <si>
    <t>000 1 111 09080 00 0000 120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</si>
  <si>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</t>
  </si>
  <si>
    <t>о доходах местного бюджета на 2024 год и плановый период 2025 и 2026 годов</t>
  </si>
  <si>
    <t>Отчет 2022</t>
  </si>
  <si>
    <t>Оценка 2023</t>
  </si>
  <si>
    <t>2024 к 2022</t>
  </si>
  <si>
    <t>2024 к 2023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</si>
  <si>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</si>
  <si>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</si>
  <si>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000 2 03 00000 00 0000 000</t>
  </si>
  <si>
    <t>БЕЗВОЗМЕЗДНЫЕ ПОСТУПЛЕНИЯ ОТ ГОСУДАРСТВЕННЫХ (МУНИЦИПАЛЬНЫХ) ОРГАНИЗАЦИЙ</t>
  </si>
  <si>
    <t xml:space="preserve">СРЕДСТВА ОТ ВОЗВРАТА ОСТАТКОВ СУБСИДИЙ СУБВЕНЦИЙ И ИНЫХ МЕЖБЮДЖНТНЫХ ТРАНСФЕРТОВ, ИМЕЮЩИХ ЦЕЛЕВОЕ НАЗНАЧЕНИЕ, ПРОШЛЫХ ЛЕТ </t>
  </si>
  <si>
    <t>000 1 13 01994 14 0000 130</t>
  </si>
  <si>
    <t>000 1 13 02064 14 0000 130</t>
  </si>
  <si>
    <t xml:space="preserve">000 1 13 02994 14 0000 130
</t>
  </si>
  <si>
    <t xml:space="preserve">                                                                                                                                                                                             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</si>
</sst>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Arial Unicode MS"/>
      <family val="2"/>
      <charset val="204"/>
    </font>
    <font>
      <b/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3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2" fillId="0" borderId="0" xfId="0" applyNumberFormat="1" applyFont="1" applyAlignment="1">
      <alignment horizontal="right" wrapText="1"/>
    </xf>
    <xf numFmtId="4" fontId="2" fillId="0" borderId="0" xfId="0" applyNumberFormat="1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justify" vertical="top" wrapText="1"/>
    </xf>
    <xf numFmtId="0" fontId="5" fillId="0" borderId="0" xfId="0" applyFont="1" applyAlignment="1">
      <alignment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justify" vertical="top" wrapText="1"/>
    </xf>
    <xf numFmtId="3" fontId="4" fillId="0" borderId="1" xfId="0" applyNumberFormat="1" applyFont="1" applyBorder="1" applyAlignment="1">
      <alignment horizontal="center" vertical="center" wrapText="1"/>
    </xf>
    <xf numFmtId="164" fontId="3" fillId="0" borderId="0" xfId="0" applyNumberFormat="1" applyFont="1" applyAlignment="1">
      <alignment wrapText="1"/>
    </xf>
    <xf numFmtId="3" fontId="3" fillId="0" borderId="0" xfId="0" applyNumberFormat="1" applyFont="1" applyAlignment="1">
      <alignment wrapText="1"/>
    </xf>
    <xf numFmtId="164" fontId="3" fillId="0" borderId="0" xfId="0" applyNumberFormat="1" applyFont="1" applyAlignment="1"/>
    <xf numFmtId="164" fontId="4" fillId="0" borderId="0" xfId="0" applyNumberFormat="1" applyFont="1" applyAlignment="1">
      <alignment wrapText="1"/>
    </xf>
    <xf numFmtId="164" fontId="5" fillId="0" borderId="0" xfId="0" applyNumberFormat="1" applyFont="1" applyAlignment="1">
      <alignment wrapText="1"/>
    </xf>
    <xf numFmtId="164" fontId="3" fillId="0" borderId="0" xfId="0" applyNumberFormat="1" applyFont="1" applyFill="1" applyAlignment="1">
      <alignment wrapText="1"/>
    </xf>
    <xf numFmtId="0" fontId="9" fillId="0" borderId="0" xfId="0" applyFont="1"/>
    <xf numFmtId="4" fontId="9" fillId="0" borderId="0" xfId="0" applyNumberFormat="1" applyFont="1"/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justify" vertical="top" wrapText="1"/>
    </xf>
    <xf numFmtId="164" fontId="4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wrapText="1"/>
    </xf>
    <xf numFmtId="0" fontId="0" fillId="0" borderId="0" xfId="0" applyFill="1"/>
    <xf numFmtId="164" fontId="3" fillId="0" borderId="0" xfId="0" applyNumberFormat="1" applyFont="1" applyFill="1" applyAlignment="1"/>
    <xf numFmtId="0" fontId="9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wrapText="1"/>
    </xf>
    <xf numFmtId="0" fontId="8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4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9" xfId="0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showGridLines="0" tabSelected="1" topLeftCell="A62" zoomScale="75" zoomScaleNormal="75" zoomScaleSheetLayoutView="75" workbookViewId="0">
      <selection activeCell="N11" sqref="N10:N11"/>
    </sheetView>
  </sheetViews>
  <sheetFormatPr defaultRowHeight="15" x14ac:dyDescent="0.25"/>
  <cols>
    <col min="1" max="1" width="28.85546875" customWidth="1"/>
    <col min="2" max="2" width="48.7109375" customWidth="1"/>
    <col min="3" max="3" width="13.28515625" style="32" customWidth="1"/>
    <col min="4" max="4" width="13.5703125" customWidth="1"/>
    <col min="5" max="5" width="12.140625" customWidth="1"/>
    <col min="6" max="6" width="13" customWidth="1"/>
    <col min="7" max="7" width="12.140625" customWidth="1"/>
    <col min="8" max="8" width="12.7109375" style="5" customWidth="1"/>
    <col min="9" max="9" width="7.28515625" style="5" customWidth="1"/>
    <col min="10" max="10" width="13.42578125" style="5" customWidth="1"/>
    <col min="11" max="11" width="9.140625" style="5" customWidth="1"/>
  </cols>
  <sheetData>
    <row r="1" spans="1:11" ht="18.75" x14ac:dyDescent="0.25">
      <c r="A1" s="1"/>
    </row>
    <row r="3" spans="1:11" ht="20.25" x14ac:dyDescent="0.25">
      <c r="A3" s="37" t="s">
        <v>96</v>
      </c>
      <c r="B3" s="37"/>
      <c r="C3" s="37"/>
      <c r="D3" s="37"/>
      <c r="E3" s="37"/>
      <c r="F3" s="37"/>
      <c r="G3" s="37"/>
      <c r="H3" s="37"/>
      <c r="I3" s="37"/>
      <c r="J3" s="37"/>
      <c r="K3" s="9"/>
    </row>
    <row r="4" spans="1:11" ht="21" hidden="1" x14ac:dyDescent="0.35">
      <c r="A4" s="26"/>
      <c r="B4" s="26"/>
      <c r="C4" s="34"/>
      <c r="D4" s="26"/>
      <c r="E4" s="26"/>
      <c r="F4" s="26"/>
      <c r="G4" s="26"/>
      <c r="H4" s="27"/>
      <c r="I4" s="27"/>
      <c r="J4" s="27"/>
    </row>
    <row r="5" spans="1:11" ht="20.25" x14ac:dyDescent="0.25">
      <c r="A5" s="37" t="s">
        <v>110</v>
      </c>
      <c r="B5" s="37"/>
      <c r="C5" s="37"/>
      <c r="D5" s="37"/>
      <c r="E5" s="37"/>
      <c r="F5" s="37"/>
      <c r="G5" s="37"/>
      <c r="H5" s="37"/>
      <c r="I5" s="37"/>
      <c r="J5" s="37"/>
      <c r="K5" s="9"/>
    </row>
    <row r="6" spans="1:11" ht="18.75" hidden="1" x14ac:dyDescent="0.25">
      <c r="A6" s="38"/>
      <c r="B6" s="38"/>
      <c r="C6" s="38"/>
      <c r="D6" s="38"/>
      <c r="E6" s="38"/>
      <c r="F6" s="38"/>
      <c r="G6" s="38"/>
      <c r="H6" s="38"/>
      <c r="I6" s="38"/>
      <c r="J6" s="38"/>
      <c r="K6" s="9"/>
    </row>
    <row r="8" spans="1:11" ht="18.75" x14ac:dyDescent="0.25">
      <c r="A8" s="58" t="s">
        <v>123</v>
      </c>
      <c r="B8" s="58"/>
      <c r="C8" s="58"/>
      <c r="D8" s="58"/>
      <c r="E8" s="58"/>
      <c r="F8" s="58"/>
      <c r="G8" s="58"/>
      <c r="H8" s="58"/>
      <c r="I8" s="58"/>
      <c r="J8" s="58"/>
      <c r="K8" s="58"/>
    </row>
    <row r="9" spans="1:11" x14ac:dyDescent="0.25">
      <c r="A9" s="50" t="s">
        <v>79</v>
      </c>
      <c r="B9" s="50" t="s">
        <v>0</v>
      </c>
      <c r="C9" s="41" t="s">
        <v>111</v>
      </c>
      <c r="D9" s="39" t="s">
        <v>112</v>
      </c>
      <c r="E9" s="44" t="s">
        <v>98</v>
      </c>
      <c r="F9" s="45"/>
      <c r="G9" s="46"/>
      <c r="H9" s="51" t="s">
        <v>99</v>
      </c>
      <c r="I9" s="52"/>
      <c r="J9" s="52"/>
      <c r="K9" s="46"/>
    </row>
    <row r="10" spans="1:11" x14ac:dyDescent="0.25">
      <c r="A10" s="50"/>
      <c r="B10" s="50"/>
      <c r="C10" s="42"/>
      <c r="D10" s="57"/>
      <c r="E10" s="47"/>
      <c r="F10" s="48"/>
      <c r="G10" s="49"/>
      <c r="H10" s="53"/>
      <c r="I10" s="54"/>
      <c r="J10" s="54"/>
      <c r="K10" s="49"/>
    </row>
    <row r="11" spans="1:11" x14ac:dyDescent="0.25">
      <c r="A11" s="50"/>
      <c r="B11" s="50"/>
      <c r="C11" s="42"/>
      <c r="D11" s="57"/>
      <c r="E11" s="39">
        <v>2024</v>
      </c>
      <c r="F11" s="39">
        <v>2025</v>
      </c>
      <c r="G11" s="39">
        <v>2026</v>
      </c>
      <c r="H11" s="55" t="s">
        <v>113</v>
      </c>
      <c r="I11" s="56"/>
      <c r="J11" s="55" t="s">
        <v>114</v>
      </c>
      <c r="K11" s="56"/>
    </row>
    <row r="12" spans="1:11" ht="29.45" customHeight="1" x14ac:dyDescent="0.25">
      <c r="A12" s="50"/>
      <c r="B12" s="50"/>
      <c r="C12" s="43"/>
      <c r="D12" s="40"/>
      <c r="E12" s="40"/>
      <c r="F12" s="40"/>
      <c r="G12" s="40"/>
      <c r="H12" s="19" t="s">
        <v>101</v>
      </c>
      <c r="I12" s="19" t="s">
        <v>102</v>
      </c>
      <c r="J12" s="19" t="s">
        <v>101</v>
      </c>
      <c r="K12" s="19" t="s">
        <v>102</v>
      </c>
    </row>
    <row r="13" spans="1:11" ht="18.75" x14ac:dyDescent="0.25">
      <c r="A13" s="2">
        <v>1</v>
      </c>
      <c r="B13" s="2">
        <v>2</v>
      </c>
      <c r="C13" s="35">
        <v>3</v>
      </c>
      <c r="D13" s="8">
        <v>4</v>
      </c>
      <c r="E13" s="8">
        <v>5</v>
      </c>
      <c r="F13" s="8">
        <v>6</v>
      </c>
      <c r="G13" s="8">
        <v>7</v>
      </c>
      <c r="H13" s="4">
        <v>8</v>
      </c>
      <c r="I13" s="10">
        <v>9</v>
      </c>
      <c r="J13" s="4">
        <v>10</v>
      </c>
      <c r="K13" s="10">
        <v>11</v>
      </c>
    </row>
    <row r="14" spans="1:11" ht="20.45" customHeight="1" x14ac:dyDescent="0.25">
      <c r="A14" s="11" t="s">
        <v>1</v>
      </c>
      <c r="B14" s="12" t="s">
        <v>2</v>
      </c>
      <c r="C14" s="25">
        <f>C15+C17+C19+C24+C27+C31+C43+C45+C54+C58+C30+C59</f>
        <v>1132699.24</v>
      </c>
      <c r="D14" s="25">
        <f>D15+D17+D19+D24+D27+D31+D43+D45+D54+D58+D30+D59</f>
        <v>1135224.5999999996</v>
      </c>
      <c r="E14" s="20">
        <f>E15+E17+E19+E24+E27+E31+E43+E45+E54+E58+E30+E59</f>
        <v>1816570.9900000002</v>
      </c>
      <c r="F14" s="20">
        <f>F15+F17+F19+F24+F27+F31+F43+F45+F54+F58+F30+F59</f>
        <v>1809611.98</v>
      </c>
      <c r="G14" s="20">
        <f>G15+G17+G19+G24+G27+G31+G43+G45+G54+G58+G30+G59</f>
        <v>1801538.5399999998</v>
      </c>
      <c r="H14" s="20">
        <f>E14-C14</f>
        <v>683871.75000000023</v>
      </c>
      <c r="I14" s="21">
        <f>E14/C14*100</f>
        <v>160.37540468377117</v>
      </c>
      <c r="J14" s="20">
        <f>E14-D14</f>
        <v>681346.3900000006</v>
      </c>
      <c r="K14" s="21">
        <f>E14/D14*100</f>
        <v>160.01864212597232</v>
      </c>
    </row>
    <row r="15" spans="1:11" ht="19.149999999999999" customHeight="1" x14ac:dyDescent="0.25">
      <c r="A15" s="11" t="s">
        <v>3</v>
      </c>
      <c r="B15" s="13" t="s">
        <v>4</v>
      </c>
      <c r="C15" s="25">
        <f t="shared" ref="C15:G15" si="0">C16</f>
        <v>517848.64</v>
      </c>
      <c r="D15" s="20">
        <f t="shared" si="0"/>
        <v>577085.19999999995</v>
      </c>
      <c r="E15" s="20">
        <f t="shared" si="0"/>
        <v>1145201.3700000001</v>
      </c>
      <c r="F15" s="20">
        <f t="shared" si="0"/>
        <v>1106757.07</v>
      </c>
      <c r="G15" s="20">
        <f t="shared" si="0"/>
        <v>1068653.17</v>
      </c>
      <c r="H15" s="20">
        <f t="shared" ref="H15:H69" si="1">E15-C15</f>
        <v>627352.7300000001</v>
      </c>
      <c r="I15" s="21">
        <f t="shared" ref="I15:I69" si="2">E15/C15*100</f>
        <v>221.14596458146539</v>
      </c>
      <c r="J15" s="20">
        <f t="shared" ref="J15:J69" si="3">E15-D15</f>
        <v>568116.17000000016</v>
      </c>
      <c r="K15" s="21">
        <f t="shared" ref="K15:K69" si="4">E15/D15*100</f>
        <v>198.44580488288389</v>
      </c>
    </row>
    <row r="16" spans="1:11" ht="15.75" x14ac:dyDescent="0.25">
      <c r="A16" s="14" t="s">
        <v>5</v>
      </c>
      <c r="B16" s="15" t="s">
        <v>6</v>
      </c>
      <c r="C16" s="30">
        <v>517848.64</v>
      </c>
      <c r="D16" s="23">
        <v>577085.19999999995</v>
      </c>
      <c r="E16" s="23">
        <v>1145201.3700000001</v>
      </c>
      <c r="F16" s="23">
        <v>1106757.07</v>
      </c>
      <c r="G16" s="23">
        <v>1068653.17</v>
      </c>
      <c r="H16" s="20">
        <f>E16-C16</f>
        <v>627352.7300000001</v>
      </c>
      <c r="I16" s="21">
        <f t="shared" si="2"/>
        <v>221.14596458146539</v>
      </c>
      <c r="J16" s="20">
        <f>E16-D16</f>
        <v>568116.17000000016</v>
      </c>
      <c r="K16" s="21">
        <f t="shared" si="4"/>
        <v>198.44580488288389</v>
      </c>
    </row>
    <row r="17" spans="1:11" ht="47.45" customHeight="1" x14ac:dyDescent="0.25">
      <c r="A17" s="11" t="s">
        <v>7</v>
      </c>
      <c r="B17" s="11" t="s">
        <v>8</v>
      </c>
      <c r="C17" s="25">
        <f t="shared" ref="C17:G17" si="5">C18</f>
        <v>48987.65</v>
      </c>
      <c r="D17" s="20">
        <f t="shared" si="5"/>
        <v>43456.2</v>
      </c>
      <c r="E17" s="20">
        <f t="shared" si="5"/>
        <v>40868.839999999997</v>
      </c>
      <c r="F17" s="20">
        <f t="shared" si="5"/>
        <v>42469.5</v>
      </c>
      <c r="G17" s="20">
        <f t="shared" si="5"/>
        <v>43831.66</v>
      </c>
      <c r="H17" s="20">
        <f t="shared" si="1"/>
        <v>-8118.8100000000049</v>
      </c>
      <c r="I17" s="21">
        <f t="shared" si="2"/>
        <v>83.426822882910272</v>
      </c>
      <c r="J17" s="20">
        <f t="shared" si="3"/>
        <v>-2587.3600000000006</v>
      </c>
      <c r="K17" s="21">
        <f t="shared" si="4"/>
        <v>94.046050966260282</v>
      </c>
    </row>
    <row r="18" spans="1:11" ht="49.9" customHeight="1" x14ac:dyDescent="0.25">
      <c r="A18" s="14" t="s">
        <v>9</v>
      </c>
      <c r="B18" s="15" t="s">
        <v>10</v>
      </c>
      <c r="C18" s="30">
        <v>48987.65</v>
      </c>
      <c r="D18" s="23">
        <v>43456.2</v>
      </c>
      <c r="E18" s="23">
        <v>40868.839999999997</v>
      </c>
      <c r="F18" s="23">
        <v>42469.5</v>
      </c>
      <c r="G18" s="23">
        <v>43831.66</v>
      </c>
      <c r="H18" s="20">
        <f t="shared" si="1"/>
        <v>-8118.8100000000049</v>
      </c>
      <c r="I18" s="21">
        <f t="shared" si="2"/>
        <v>83.426822882910272</v>
      </c>
      <c r="J18" s="20">
        <f t="shared" si="3"/>
        <v>-2587.3600000000006</v>
      </c>
      <c r="K18" s="21">
        <f t="shared" si="4"/>
        <v>94.046050966260282</v>
      </c>
    </row>
    <row r="19" spans="1:11" ht="21" customHeight="1" x14ac:dyDescent="0.25">
      <c r="A19" s="11" t="s">
        <v>11</v>
      </c>
      <c r="B19" s="13" t="s">
        <v>13</v>
      </c>
      <c r="C19" s="25">
        <f>C20+C22+C23+C21</f>
        <v>89836.45</v>
      </c>
      <c r="D19" s="20">
        <f>D20+D22+D23+D21</f>
        <v>97786.9</v>
      </c>
      <c r="E19" s="20">
        <f t="shared" ref="E19:G19" si="6">E20+E22+E23</f>
        <v>194516.4</v>
      </c>
      <c r="F19" s="20">
        <f t="shared" si="6"/>
        <v>215185.9</v>
      </c>
      <c r="G19" s="20">
        <f t="shared" si="6"/>
        <v>236004.2</v>
      </c>
      <c r="H19" s="20">
        <f t="shared" si="1"/>
        <v>104679.95</v>
      </c>
      <c r="I19" s="21">
        <f t="shared" si="2"/>
        <v>216.52280338325926</v>
      </c>
      <c r="J19" s="20">
        <f t="shared" si="3"/>
        <v>96729.5</v>
      </c>
      <c r="K19" s="21">
        <f t="shared" si="4"/>
        <v>198.91866906507926</v>
      </c>
    </row>
    <row r="20" spans="1:11" ht="30.6" customHeight="1" x14ac:dyDescent="0.25">
      <c r="A20" s="14" t="s">
        <v>12</v>
      </c>
      <c r="B20" s="15" t="s">
        <v>14</v>
      </c>
      <c r="C20" s="30">
        <v>69464.009999999995</v>
      </c>
      <c r="D20" s="23">
        <v>78030</v>
      </c>
      <c r="E20" s="23">
        <v>175589.4</v>
      </c>
      <c r="F20" s="23">
        <v>191985.9</v>
      </c>
      <c r="G20" s="23">
        <v>208840.2</v>
      </c>
      <c r="H20" s="20">
        <f t="shared" si="1"/>
        <v>106125.39</v>
      </c>
      <c r="I20" s="21">
        <f t="shared" si="2"/>
        <v>252.77751745112326</v>
      </c>
      <c r="J20" s="20">
        <f t="shared" si="3"/>
        <v>97559.4</v>
      </c>
      <c r="K20" s="21">
        <f t="shared" si="4"/>
        <v>225.02806612841212</v>
      </c>
    </row>
    <row r="21" spans="1:11" ht="32.450000000000003" customHeight="1" x14ac:dyDescent="0.25">
      <c r="A21" s="14" t="s">
        <v>103</v>
      </c>
      <c r="B21" s="15" t="s">
        <v>100</v>
      </c>
      <c r="C21" s="30">
        <v>-810.69</v>
      </c>
      <c r="D21" s="23">
        <v>0</v>
      </c>
      <c r="E21" s="23">
        <v>0</v>
      </c>
      <c r="F21" s="23">
        <v>0</v>
      </c>
      <c r="G21" s="23">
        <v>0</v>
      </c>
      <c r="H21" s="20">
        <f t="shared" si="1"/>
        <v>810.69</v>
      </c>
      <c r="I21" s="21">
        <f t="shared" si="2"/>
        <v>0</v>
      </c>
      <c r="J21" s="20">
        <f t="shared" si="3"/>
        <v>0</v>
      </c>
      <c r="K21" s="21">
        <v>0</v>
      </c>
    </row>
    <row r="22" spans="1:11" ht="19.149999999999999" customHeight="1" x14ac:dyDescent="0.25">
      <c r="A22" s="14" t="s">
        <v>15</v>
      </c>
      <c r="B22" s="15" t="s">
        <v>16</v>
      </c>
      <c r="C22" s="30">
        <v>7694.99</v>
      </c>
      <c r="D22" s="23">
        <v>5765.9</v>
      </c>
      <c r="E22" s="23">
        <v>4950</v>
      </c>
      <c r="F22" s="23">
        <v>5198</v>
      </c>
      <c r="G22" s="23">
        <v>5458</v>
      </c>
      <c r="H22" s="20">
        <f t="shared" si="1"/>
        <v>-2744.99</v>
      </c>
      <c r="I22" s="21">
        <f t="shared" si="2"/>
        <v>64.327568976697819</v>
      </c>
      <c r="J22" s="20">
        <f t="shared" si="3"/>
        <v>-815.89999999999964</v>
      </c>
      <c r="K22" s="21">
        <f t="shared" si="4"/>
        <v>85.84956381484244</v>
      </c>
    </row>
    <row r="23" spans="1:11" ht="30.6" customHeight="1" x14ac:dyDescent="0.25">
      <c r="A23" s="14" t="s">
        <v>17</v>
      </c>
      <c r="B23" s="15" t="s">
        <v>18</v>
      </c>
      <c r="C23" s="30">
        <v>13488.14</v>
      </c>
      <c r="D23" s="23">
        <v>13991</v>
      </c>
      <c r="E23" s="23">
        <v>13977</v>
      </c>
      <c r="F23" s="23">
        <v>18002</v>
      </c>
      <c r="G23" s="23">
        <v>21706</v>
      </c>
      <c r="H23" s="20">
        <f t="shared" si="1"/>
        <v>488.86000000000058</v>
      </c>
      <c r="I23" s="21">
        <f t="shared" si="2"/>
        <v>103.62436926069867</v>
      </c>
      <c r="J23" s="20">
        <f t="shared" si="3"/>
        <v>-14</v>
      </c>
      <c r="K23" s="21">
        <f t="shared" si="4"/>
        <v>99.8999356729326</v>
      </c>
    </row>
    <row r="24" spans="1:11" ht="15.75" x14ac:dyDescent="0.25">
      <c r="A24" s="11" t="s">
        <v>19</v>
      </c>
      <c r="B24" s="13" t="s">
        <v>20</v>
      </c>
      <c r="C24" s="25">
        <f t="shared" ref="C24:G24" si="7">C25+C26</f>
        <v>250319.33000000002</v>
      </c>
      <c r="D24" s="20">
        <f t="shared" si="7"/>
        <v>216037.5</v>
      </c>
      <c r="E24" s="20">
        <f t="shared" si="7"/>
        <v>246464</v>
      </c>
      <c r="F24" s="20">
        <f t="shared" si="7"/>
        <v>255426</v>
      </c>
      <c r="G24" s="20">
        <f t="shared" si="7"/>
        <v>262722</v>
      </c>
      <c r="H24" s="20">
        <f t="shared" si="1"/>
        <v>-3855.3300000000163</v>
      </c>
      <c r="I24" s="21">
        <f t="shared" si="2"/>
        <v>98.459835283196057</v>
      </c>
      <c r="J24" s="20">
        <f t="shared" si="3"/>
        <v>30426.5</v>
      </c>
      <c r="K24" s="21">
        <f t="shared" si="4"/>
        <v>114.08389747150378</v>
      </c>
    </row>
    <row r="25" spans="1:11" ht="15.75" x14ac:dyDescent="0.25">
      <c r="A25" s="14" t="s">
        <v>21</v>
      </c>
      <c r="B25" s="15" t="s">
        <v>22</v>
      </c>
      <c r="C25" s="30">
        <v>89624.41</v>
      </c>
      <c r="D25" s="23">
        <v>79424.5</v>
      </c>
      <c r="E25" s="23">
        <v>86758</v>
      </c>
      <c r="F25" s="23">
        <v>87893</v>
      </c>
      <c r="G25" s="23">
        <v>89033</v>
      </c>
      <c r="H25" s="20">
        <f t="shared" si="1"/>
        <v>-2866.4100000000035</v>
      </c>
      <c r="I25" s="21">
        <f t="shared" si="2"/>
        <v>96.801753004566493</v>
      </c>
      <c r="J25" s="20">
        <f t="shared" si="3"/>
        <v>7333.5</v>
      </c>
      <c r="K25" s="21">
        <f t="shared" si="4"/>
        <v>109.23329703051326</v>
      </c>
    </row>
    <row r="26" spans="1:11" ht="15.75" x14ac:dyDescent="0.25">
      <c r="A26" s="14" t="s">
        <v>23</v>
      </c>
      <c r="B26" s="15" t="s">
        <v>24</v>
      </c>
      <c r="C26" s="30">
        <v>160694.92000000001</v>
      </c>
      <c r="D26" s="23">
        <v>136613</v>
      </c>
      <c r="E26" s="23">
        <v>159706</v>
      </c>
      <c r="F26" s="23">
        <v>167533</v>
      </c>
      <c r="G26" s="23">
        <v>173689</v>
      </c>
      <c r="H26" s="20">
        <f t="shared" si="1"/>
        <v>-988.92000000001281</v>
      </c>
      <c r="I26" s="21">
        <f t="shared" si="2"/>
        <v>99.384597845407924</v>
      </c>
      <c r="J26" s="20">
        <f t="shared" si="3"/>
        <v>23093</v>
      </c>
      <c r="K26" s="21">
        <f t="shared" si="4"/>
        <v>116.90395496768242</v>
      </c>
    </row>
    <row r="27" spans="1:11" ht="21" customHeight="1" x14ac:dyDescent="0.25">
      <c r="A27" s="11" t="s">
        <v>25</v>
      </c>
      <c r="B27" s="13" t="s">
        <v>26</v>
      </c>
      <c r="C27" s="25">
        <f t="shared" ref="C27:G27" si="8">C28+C29</f>
        <v>20422.080000000002</v>
      </c>
      <c r="D27" s="20">
        <f t="shared" si="8"/>
        <v>20115</v>
      </c>
      <c r="E27" s="20">
        <f t="shared" si="8"/>
        <v>21543.33</v>
      </c>
      <c r="F27" s="20">
        <f t="shared" si="8"/>
        <v>22007.33</v>
      </c>
      <c r="G27" s="20">
        <f t="shared" si="8"/>
        <v>22481.33</v>
      </c>
      <c r="H27" s="20">
        <f t="shared" si="1"/>
        <v>1121.25</v>
      </c>
      <c r="I27" s="21">
        <f t="shared" si="2"/>
        <v>105.4903809993889</v>
      </c>
      <c r="J27" s="20">
        <f t="shared" si="3"/>
        <v>1428.3300000000017</v>
      </c>
      <c r="K27" s="21">
        <f t="shared" si="4"/>
        <v>107.10082028337062</v>
      </c>
    </row>
    <row r="28" spans="1:11" ht="49.15" customHeight="1" x14ac:dyDescent="0.25">
      <c r="A28" s="14" t="s">
        <v>27</v>
      </c>
      <c r="B28" s="15" t="s">
        <v>28</v>
      </c>
      <c r="C28" s="30">
        <v>20177.080000000002</v>
      </c>
      <c r="D28" s="23">
        <v>20045</v>
      </c>
      <c r="E28" s="23">
        <v>21085</v>
      </c>
      <c r="F28" s="23">
        <v>21549</v>
      </c>
      <c r="G28" s="23">
        <v>22023</v>
      </c>
      <c r="H28" s="20">
        <f t="shared" si="1"/>
        <v>907.91999999999825</v>
      </c>
      <c r="I28" s="21">
        <f t="shared" si="2"/>
        <v>104.4997591326396</v>
      </c>
      <c r="J28" s="20">
        <f t="shared" si="3"/>
        <v>1040</v>
      </c>
      <c r="K28" s="21">
        <f t="shared" si="4"/>
        <v>105.18832626590171</v>
      </c>
    </row>
    <row r="29" spans="1:11" ht="48.6" customHeight="1" x14ac:dyDescent="0.25">
      <c r="A29" s="14" t="s">
        <v>29</v>
      </c>
      <c r="B29" s="15" t="s">
        <v>30</v>
      </c>
      <c r="C29" s="30">
        <v>245</v>
      </c>
      <c r="D29" s="23">
        <v>70</v>
      </c>
      <c r="E29" s="23">
        <v>458.33</v>
      </c>
      <c r="F29" s="23">
        <v>458.33</v>
      </c>
      <c r="G29" s="23">
        <v>458.33</v>
      </c>
      <c r="H29" s="20">
        <f t="shared" si="1"/>
        <v>213.32999999999998</v>
      </c>
      <c r="I29" s="21">
        <f t="shared" si="2"/>
        <v>187.0734693877551</v>
      </c>
      <c r="J29" s="20">
        <f t="shared" si="3"/>
        <v>388.33</v>
      </c>
      <c r="K29" s="21">
        <f t="shared" si="4"/>
        <v>654.75714285714287</v>
      </c>
    </row>
    <row r="30" spans="1:11" ht="48.6" customHeight="1" x14ac:dyDescent="0.25">
      <c r="A30" s="11" t="s">
        <v>104</v>
      </c>
      <c r="B30" s="13" t="s">
        <v>105</v>
      </c>
      <c r="C30" s="25">
        <v>-74.53</v>
      </c>
      <c r="D30" s="20">
        <v>0</v>
      </c>
      <c r="E30" s="20">
        <v>0</v>
      </c>
      <c r="F30" s="20">
        <v>0</v>
      </c>
      <c r="G30" s="20">
        <v>0</v>
      </c>
      <c r="H30" s="20">
        <f t="shared" si="1"/>
        <v>74.53</v>
      </c>
      <c r="I30" s="21">
        <f t="shared" si="2"/>
        <v>0</v>
      </c>
      <c r="J30" s="20">
        <f t="shared" si="3"/>
        <v>0</v>
      </c>
      <c r="K30" s="21">
        <v>0</v>
      </c>
    </row>
    <row r="31" spans="1:11" ht="61.5" customHeight="1" x14ac:dyDescent="0.25">
      <c r="A31" s="11" t="s">
        <v>31</v>
      </c>
      <c r="B31" s="11" t="s">
        <v>32</v>
      </c>
      <c r="C31" s="25">
        <f>C32+C33+C40+C38</f>
        <v>124089.8</v>
      </c>
      <c r="D31" s="20">
        <f>D32+D33+D40+D38</f>
        <v>105551.5</v>
      </c>
      <c r="E31" s="20">
        <f>E32+E33+E40+E38</f>
        <v>104265.57999999999</v>
      </c>
      <c r="F31" s="20">
        <f>F32+F33+F40+F38</f>
        <v>104259.21</v>
      </c>
      <c r="G31" s="20">
        <f>G32+G33+G40+G38</f>
        <v>104259.21</v>
      </c>
      <c r="H31" s="20">
        <f t="shared" si="1"/>
        <v>-19824.220000000016</v>
      </c>
      <c r="I31" s="21">
        <f t="shared" si="2"/>
        <v>84.024295308719971</v>
      </c>
      <c r="J31" s="20">
        <f t="shared" si="3"/>
        <v>-1285.9200000000128</v>
      </c>
      <c r="K31" s="21">
        <f t="shared" si="4"/>
        <v>98.781713192138426</v>
      </c>
    </row>
    <row r="32" spans="1:11" ht="93.6" customHeight="1" x14ac:dyDescent="0.25">
      <c r="A32" s="14" t="s">
        <v>81</v>
      </c>
      <c r="B32" s="16" t="s">
        <v>82</v>
      </c>
      <c r="C32" s="36">
        <v>238.37</v>
      </c>
      <c r="D32" s="24">
        <v>616.70000000000005</v>
      </c>
      <c r="E32" s="24">
        <v>616.75</v>
      </c>
      <c r="F32" s="24">
        <v>616.75</v>
      </c>
      <c r="G32" s="24">
        <v>616.75</v>
      </c>
      <c r="H32" s="20">
        <f t="shared" si="1"/>
        <v>378.38</v>
      </c>
      <c r="I32" s="21">
        <f t="shared" si="2"/>
        <v>258.73641817342786</v>
      </c>
      <c r="J32" s="20">
        <f t="shared" si="3"/>
        <v>4.9999999999954525E-2</v>
      </c>
      <c r="K32" s="21">
        <f t="shared" si="4"/>
        <v>100.00810766985569</v>
      </c>
    </row>
    <row r="33" spans="1:11" ht="108" customHeight="1" x14ac:dyDescent="0.25">
      <c r="A33" s="14" t="s">
        <v>33</v>
      </c>
      <c r="B33" s="15" t="s">
        <v>34</v>
      </c>
      <c r="C33" s="30">
        <f>C34+C35+C36+C37</f>
        <v>118893.74</v>
      </c>
      <c r="D33" s="23">
        <f>D34+D35+D36+D37</f>
        <v>101387.7</v>
      </c>
      <c r="E33" s="23">
        <f>E34+E35+E36+E37</f>
        <v>100979.9</v>
      </c>
      <c r="F33" s="23">
        <f>F34+F35+F36+F37</f>
        <v>100973.52</v>
      </c>
      <c r="G33" s="23">
        <f>G34+G35+G36+G37</f>
        <v>100973.52</v>
      </c>
      <c r="H33" s="20">
        <f>E33-C33</f>
        <v>-17913.840000000011</v>
      </c>
      <c r="I33" s="21">
        <f t="shared" si="2"/>
        <v>84.932898906199767</v>
      </c>
      <c r="J33" s="20">
        <f>E33-D33</f>
        <v>-407.80000000000291</v>
      </c>
      <c r="K33" s="21">
        <f t="shared" si="4"/>
        <v>99.597781584945707</v>
      </c>
    </row>
    <row r="34" spans="1:11" ht="79.900000000000006" customHeight="1" x14ac:dyDescent="0.25">
      <c r="A34" s="14" t="s">
        <v>35</v>
      </c>
      <c r="B34" s="15" t="s">
        <v>36</v>
      </c>
      <c r="C34" s="30">
        <v>115259.19</v>
      </c>
      <c r="D34" s="23">
        <v>97963</v>
      </c>
      <c r="E34" s="23">
        <v>97668.53</v>
      </c>
      <c r="F34" s="23">
        <v>97668.53</v>
      </c>
      <c r="G34" s="23">
        <v>97668.53</v>
      </c>
      <c r="H34" s="20">
        <f t="shared" si="1"/>
        <v>-17590.660000000003</v>
      </c>
      <c r="I34" s="21">
        <f t="shared" si="2"/>
        <v>84.73817142043076</v>
      </c>
      <c r="J34" s="20">
        <f t="shared" si="3"/>
        <v>-294.47000000000116</v>
      </c>
      <c r="K34" s="21">
        <f t="shared" si="4"/>
        <v>99.699406918938777</v>
      </c>
    </row>
    <row r="35" spans="1:11" ht="111" customHeight="1" x14ac:dyDescent="0.25">
      <c r="A35" s="14" t="s">
        <v>37</v>
      </c>
      <c r="B35" s="15" t="s">
        <v>38</v>
      </c>
      <c r="C35" s="30">
        <v>1099.44</v>
      </c>
      <c r="D35" s="23">
        <v>1298.5</v>
      </c>
      <c r="E35" s="23">
        <v>1143.98</v>
      </c>
      <c r="F35" s="23">
        <v>1143.98</v>
      </c>
      <c r="G35" s="23">
        <v>1143.98</v>
      </c>
      <c r="H35" s="20">
        <f t="shared" si="1"/>
        <v>44.539999999999964</v>
      </c>
      <c r="I35" s="21">
        <f t="shared" si="2"/>
        <v>104.05115331441462</v>
      </c>
      <c r="J35" s="20">
        <f t="shared" si="3"/>
        <v>-154.51999999999998</v>
      </c>
      <c r="K35" s="21">
        <f t="shared" si="4"/>
        <v>88.10011551790528</v>
      </c>
    </row>
    <row r="36" spans="1:11" s="32" customFormat="1" ht="111" customHeight="1" x14ac:dyDescent="0.25">
      <c r="A36" s="28" t="s">
        <v>115</v>
      </c>
      <c r="B36" s="29" t="s">
        <v>116</v>
      </c>
      <c r="C36" s="30">
        <v>0</v>
      </c>
      <c r="D36" s="30">
        <v>52.4</v>
      </c>
      <c r="E36" s="30">
        <v>93.62</v>
      </c>
      <c r="F36" s="30">
        <v>87.24</v>
      </c>
      <c r="G36" s="30">
        <v>87.24</v>
      </c>
      <c r="H36" s="25">
        <f t="shared" ref="H36" si="9">E36-C36</f>
        <v>93.62</v>
      </c>
      <c r="I36" s="31" t="e">
        <f t="shared" ref="I36" si="10">E36/C36*100</f>
        <v>#DIV/0!</v>
      </c>
      <c r="J36" s="25">
        <f t="shared" ref="J36" si="11">E36-D36</f>
        <v>41.220000000000006</v>
      </c>
      <c r="K36" s="31">
        <f t="shared" ref="K36" si="12">E36/D36*100</f>
        <v>178.6641221374046</v>
      </c>
    </row>
    <row r="37" spans="1:11" ht="50.45" customHeight="1" x14ac:dyDescent="0.25">
      <c r="A37" s="14" t="s">
        <v>39</v>
      </c>
      <c r="B37" s="15" t="s">
        <v>40</v>
      </c>
      <c r="C37" s="30">
        <v>2535.11</v>
      </c>
      <c r="D37" s="23">
        <v>2073.8000000000002</v>
      </c>
      <c r="E37" s="23">
        <v>2073.77</v>
      </c>
      <c r="F37" s="23">
        <v>2073.77</v>
      </c>
      <c r="G37" s="23">
        <v>2073.77</v>
      </c>
      <c r="H37" s="20">
        <f t="shared" si="1"/>
        <v>-461.34000000000015</v>
      </c>
      <c r="I37" s="21">
        <f t="shared" si="2"/>
        <v>81.801973089925085</v>
      </c>
      <c r="J37" s="20">
        <f t="shared" si="3"/>
        <v>-3.0000000000200089E-2</v>
      </c>
      <c r="K37" s="21">
        <f t="shared" si="4"/>
        <v>99.998553380268092</v>
      </c>
    </row>
    <row r="38" spans="1:11" ht="50.45" customHeight="1" x14ac:dyDescent="0.25">
      <c r="A38" s="14" t="s">
        <v>91</v>
      </c>
      <c r="B38" s="15" t="s">
        <v>92</v>
      </c>
      <c r="C38" s="30">
        <f>C39</f>
        <v>0</v>
      </c>
      <c r="D38" s="23">
        <f>D39</f>
        <v>0</v>
      </c>
      <c r="E38" s="23">
        <f t="shared" ref="E38:G38" si="13">E39</f>
        <v>0</v>
      </c>
      <c r="F38" s="23">
        <f t="shared" si="13"/>
        <v>0</v>
      </c>
      <c r="G38" s="23">
        <f t="shared" si="13"/>
        <v>0</v>
      </c>
      <c r="H38" s="20">
        <f t="shared" si="1"/>
        <v>0</v>
      </c>
      <c r="I38" s="21" t="e">
        <f t="shared" si="2"/>
        <v>#DIV/0!</v>
      </c>
      <c r="J38" s="20">
        <f t="shared" si="3"/>
        <v>0</v>
      </c>
      <c r="K38" s="21">
        <v>0</v>
      </c>
    </row>
    <row r="39" spans="1:11" ht="51" customHeight="1" x14ac:dyDescent="0.25">
      <c r="A39" s="14" t="s">
        <v>83</v>
      </c>
      <c r="B39" s="15" t="s">
        <v>84</v>
      </c>
      <c r="C39" s="30">
        <v>0</v>
      </c>
      <c r="D39" s="23">
        <v>0</v>
      </c>
      <c r="E39" s="23">
        <v>0</v>
      </c>
      <c r="F39" s="23">
        <v>0</v>
      </c>
      <c r="G39" s="23">
        <v>0</v>
      </c>
      <c r="H39" s="20">
        <f t="shared" si="1"/>
        <v>0</v>
      </c>
      <c r="I39" s="21" t="e">
        <f t="shared" si="2"/>
        <v>#DIV/0!</v>
      </c>
      <c r="J39" s="20">
        <f t="shared" si="3"/>
        <v>0</v>
      </c>
      <c r="K39" s="21">
        <v>0</v>
      </c>
    </row>
    <row r="40" spans="1:11" ht="94.15" customHeight="1" x14ac:dyDescent="0.25">
      <c r="A40" s="14" t="s">
        <v>41</v>
      </c>
      <c r="B40" s="15" t="s">
        <v>42</v>
      </c>
      <c r="C40" s="30">
        <f>C41+C42</f>
        <v>4957.6899999999996</v>
      </c>
      <c r="D40" s="23">
        <f t="shared" ref="D40:G40" si="14">D41+D42</f>
        <v>3547.1000000000004</v>
      </c>
      <c r="E40" s="23">
        <f t="shared" si="14"/>
        <v>2668.93</v>
      </c>
      <c r="F40" s="23">
        <f t="shared" si="14"/>
        <v>2668.94</v>
      </c>
      <c r="G40" s="23">
        <f t="shared" si="14"/>
        <v>2668.94</v>
      </c>
      <c r="H40" s="20">
        <f t="shared" si="1"/>
        <v>-2288.7599999999998</v>
      </c>
      <c r="I40" s="21">
        <f t="shared" si="2"/>
        <v>53.834144531021508</v>
      </c>
      <c r="J40" s="20">
        <f t="shared" si="3"/>
        <v>-878.17000000000053</v>
      </c>
      <c r="K40" s="21">
        <f t="shared" si="4"/>
        <v>75.24259254038509</v>
      </c>
    </row>
    <row r="41" spans="1:11" ht="93.6" customHeight="1" x14ac:dyDescent="0.25">
      <c r="A41" s="14" t="s">
        <v>43</v>
      </c>
      <c r="B41" s="15" t="s">
        <v>85</v>
      </c>
      <c r="C41" s="30">
        <v>4957.6899999999996</v>
      </c>
      <c r="D41" s="23">
        <v>452.3</v>
      </c>
      <c r="E41" s="23">
        <v>478.06</v>
      </c>
      <c r="F41" s="23">
        <v>478.07</v>
      </c>
      <c r="G41" s="23">
        <v>478.07</v>
      </c>
      <c r="H41" s="20">
        <f t="shared" si="1"/>
        <v>-4479.6299999999992</v>
      </c>
      <c r="I41" s="21">
        <f t="shared" si="2"/>
        <v>9.6427973511857346</v>
      </c>
      <c r="J41" s="20">
        <f t="shared" si="3"/>
        <v>25.759999999999991</v>
      </c>
      <c r="K41" s="21">
        <f t="shared" si="4"/>
        <v>105.69533495467608</v>
      </c>
    </row>
    <row r="42" spans="1:11" ht="143.44999999999999" customHeight="1" x14ac:dyDescent="0.25">
      <c r="A42" s="14" t="s">
        <v>108</v>
      </c>
      <c r="B42" s="15" t="s">
        <v>109</v>
      </c>
      <c r="C42" s="30">
        <v>0</v>
      </c>
      <c r="D42" s="23">
        <v>3094.8</v>
      </c>
      <c r="E42" s="23">
        <v>2190.87</v>
      </c>
      <c r="F42" s="23">
        <v>2190.87</v>
      </c>
      <c r="G42" s="23">
        <v>2190.87</v>
      </c>
      <c r="H42" s="20">
        <f t="shared" si="1"/>
        <v>2190.87</v>
      </c>
      <c r="I42" s="21">
        <v>0</v>
      </c>
      <c r="J42" s="20">
        <f t="shared" si="3"/>
        <v>-903.93000000000029</v>
      </c>
      <c r="K42" s="21">
        <v>0</v>
      </c>
    </row>
    <row r="43" spans="1:11" ht="33.6" customHeight="1" x14ac:dyDescent="0.25">
      <c r="A43" s="11" t="s">
        <v>44</v>
      </c>
      <c r="B43" s="13" t="s">
        <v>45</v>
      </c>
      <c r="C43" s="25">
        <f t="shared" ref="C43:G43" si="15">C44</f>
        <v>2764.84</v>
      </c>
      <c r="D43" s="20">
        <f t="shared" si="15"/>
        <v>2899.7</v>
      </c>
      <c r="E43" s="20">
        <f t="shared" si="15"/>
        <v>3028.05</v>
      </c>
      <c r="F43" s="20">
        <f t="shared" si="15"/>
        <v>3028.05</v>
      </c>
      <c r="G43" s="20">
        <f t="shared" si="15"/>
        <v>3028.05</v>
      </c>
      <c r="H43" s="20">
        <f t="shared" si="1"/>
        <v>263.21000000000004</v>
      </c>
      <c r="I43" s="21">
        <f t="shared" si="2"/>
        <v>109.51989988570767</v>
      </c>
      <c r="J43" s="20">
        <f t="shared" si="3"/>
        <v>128.35000000000036</v>
      </c>
      <c r="K43" s="21">
        <f t="shared" si="4"/>
        <v>104.42631996413422</v>
      </c>
    </row>
    <row r="44" spans="1:11" ht="31.5" x14ac:dyDescent="0.25">
      <c r="A44" s="14" t="s">
        <v>46</v>
      </c>
      <c r="B44" s="15" t="s">
        <v>47</v>
      </c>
      <c r="C44" s="30">
        <v>2764.84</v>
      </c>
      <c r="D44" s="23">
        <v>2899.7</v>
      </c>
      <c r="E44" s="23">
        <v>3028.05</v>
      </c>
      <c r="F44" s="23">
        <v>3028.05</v>
      </c>
      <c r="G44" s="23">
        <v>3028.05</v>
      </c>
      <c r="H44" s="20">
        <f t="shared" si="1"/>
        <v>263.21000000000004</v>
      </c>
      <c r="I44" s="21">
        <f t="shared" si="2"/>
        <v>109.51989988570767</v>
      </c>
      <c r="J44" s="20">
        <f t="shared" si="3"/>
        <v>128.35000000000036</v>
      </c>
      <c r="K44" s="21">
        <f t="shared" si="4"/>
        <v>104.42631996413422</v>
      </c>
    </row>
    <row r="45" spans="1:11" ht="34.15" customHeight="1" x14ac:dyDescent="0.25">
      <c r="A45" s="11" t="s">
        <v>48</v>
      </c>
      <c r="B45" s="13" t="s">
        <v>49</v>
      </c>
      <c r="C45" s="25">
        <f t="shared" ref="C45:G45" si="16">C46+C49</f>
        <v>21293.08</v>
      </c>
      <c r="D45" s="20">
        <f t="shared" si="16"/>
        <v>24666.1</v>
      </c>
      <c r="E45" s="20">
        <f t="shared" si="16"/>
        <v>22182.46</v>
      </c>
      <c r="F45" s="20">
        <f t="shared" si="16"/>
        <v>22182.46</v>
      </c>
      <c r="G45" s="20">
        <f t="shared" si="16"/>
        <v>22182.46</v>
      </c>
      <c r="H45" s="20">
        <f t="shared" si="1"/>
        <v>889.37999999999738</v>
      </c>
      <c r="I45" s="21">
        <f t="shared" si="2"/>
        <v>104.17684994373757</v>
      </c>
      <c r="J45" s="20">
        <f t="shared" si="3"/>
        <v>-2483.6399999999994</v>
      </c>
      <c r="K45" s="21">
        <f t="shared" si="4"/>
        <v>89.930957873356547</v>
      </c>
    </row>
    <row r="46" spans="1:11" ht="18.600000000000001" customHeight="1" x14ac:dyDescent="0.25">
      <c r="A46" s="14" t="s">
        <v>50</v>
      </c>
      <c r="B46" s="15" t="s">
        <v>52</v>
      </c>
      <c r="C46" s="30">
        <f>C47</f>
        <v>19482.27</v>
      </c>
      <c r="D46" s="23">
        <f t="shared" ref="D46:G47" si="17">D47</f>
        <v>20078.5</v>
      </c>
      <c r="E46" s="23">
        <f t="shared" si="17"/>
        <v>20296.03</v>
      </c>
      <c r="F46" s="23">
        <f t="shared" si="17"/>
        <v>20296.03</v>
      </c>
      <c r="G46" s="23">
        <f t="shared" si="17"/>
        <v>20296.03</v>
      </c>
      <c r="H46" s="20">
        <f t="shared" si="1"/>
        <v>813.7599999999984</v>
      </c>
      <c r="I46" s="21">
        <f t="shared" si="2"/>
        <v>104.17692599476342</v>
      </c>
      <c r="J46" s="20">
        <f t="shared" si="3"/>
        <v>217.52999999999884</v>
      </c>
      <c r="K46" s="21">
        <f t="shared" si="4"/>
        <v>101.08339766416815</v>
      </c>
    </row>
    <row r="47" spans="1:11" ht="16.899999999999999" customHeight="1" x14ac:dyDescent="0.25">
      <c r="A47" s="14" t="s">
        <v>51</v>
      </c>
      <c r="B47" s="15" t="s">
        <v>53</v>
      </c>
      <c r="C47" s="30">
        <f>C48</f>
        <v>19482.27</v>
      </c>
      <c r="D47" s="23">
        <f t="shared" si="17"/>
        <v>20078.5</v>
      </c>
      <c r="E47" s="23">
        <f t="shared" si="17"/>
        <v>20296.03</v>
      </c>
      <c r="F47" s="23">
        <f t="shared" si="17"/>
        <v>20296.03</v>
      </c>
      <c r="G47" s="23">
        <f t="shared" si="17"/>
        <v>20296.03</v>
      </c>
      <c r="H47" s="20">
        <f t="shared" si="1"/>
        <v>813.7599999999984</v>
      </c>
      <c r="I47" s="21">
        <f t="shared" si="2"/>
        <v>104.17692599476342</v>
      </c>
      <c r="J47" s="20">
        <f t="shared" si="3"/>
        <v>217.52999999999884</v>
      </c>
      <c r="K47" s="21">
        <f t="shared" si="4"/>
        <v>101.08339766416815</v>
      </c>
    </row>
    <row r="48" spans="1:11" ht="34.15" customHeight="1" x14ac:dyDescent="0.25">
      <c r="A48" s="14" t="s">
        <v>120</v>
      </c>
      <c r="B48" s="15" t="s">
        <v>97</v>
      </c>
      <c r="C48" s="30">
        <v>19482.27</v>
      </c>
      <c r="D48" s="23">
        <v>20078.5</v>
      </c>
      <c r="E48" s="23">
        <v>20296.03</v>
      </c>
      <c r="F48" s="23">
        <v>20296.03</v>
      </c>
      <c r="G48" s="23">
        <v>20296.03</v>
      </c>
      <c r="H48" s="20">
        <f t="shared" si="1"/>
        <v>813.7599999999984</v>
      </c>
      <c r="I48" s="21">
        <f t="shared" si="2"/>
        <v>104.17692599476342</v>
      </c>
      <c r="J48" s="20">
        <f t="shared" si="3"/>
        <v>217.52999999999884</v>
      </c>
      <c r="K48" s="21">
        <f t="shared" si="4"/>
        <v>101.08339766416815</v>
      </c>
    </row>
    <row r="49" spans="1:11" ht="19.899999999999999" customHeight="1" x14ac:dyDescent="0.25">
      <c r="A49" s="14" t="s">
        <v>86</v>
      </c>
      <c r="B49" s="15" t="s">
        <v>87</v>
      </c>
      <c r="C49" s="30">
        <f>C50+C52</f>
        <v>1810.8100000000002</v>
      </c>
      <c r="D49" s="23">
        <f t="shared" ref="D49:G49" si="18">D50+D52</f>
        <v>4587.6000000000004</v>
      </c>
      <c r="E49" s="23">
        <f t="shared" si="18"/>
        <v>1886.43</v>
      </c>
      <c r="F49" s="23">
        <f t="shared" si="18"/>
        <v>1886.43</v>
      </c>
      <c r="G49" s="23">
        <f t="shared" si="18"/>
        <v>1886.43</v>
      </c>
      <c r="H49" s="20">
        <f t="shared" si="1"/>
        <v>75.619999999999891</v>
      </c>
      <c r="I49" s="21">
        <f t="shared" si="2"/>
        <v>104.17603172061121</v>
      </c>
      <c r="J49" s="20">
        <f t="shared" si="3"/>
        <v>-2701.17</v>
      </c>
      <c r="K49" s="21">
        <f t="shared" si="4"/>
        <v>41.12019356526288</v>
      </c>
    </row>
    <row r="50" spans="1:11" ht="46.15" customHeight="1" x14ac:dyDescent="0.25">
      <c r="A50" s="14" t="s">
        <v>93</v>
      </c>
      <c r="B50" s="15" t="s">
        <v>94</v>
      </c>
      <c r="C50" s="30">
        <f>C51</f>
        <v>11.64</v>
      </c>
      <c r="D50" s="23">
        <f t="shared" ref="D50:G50" si="19">D51</f>
        <v>7.6</v>
      </c>
      <c r="E50" s="23">
        <f t="shared" si="19"/>
        <v>11.53</v>
      </c>
      <c r="F50" s="23">
        <f t="shared" si="19"/>
        <v>11.53</v>
      </c>
      <c r="G50" s="23">
        <f t="shared" si="19"/>
        <v>11.53</v>
      </c>
      <c r="H50" s="20">
        <f t="shared" si="1"/>
        <v>-0.11000000000000121</v>
      </c>
      <c r="I50" s="21">
        <f t="shared" si="2"/>
        <v>99.054982817869401</v>
      </c>
      <c r="J50" s="20">
        <f t="shared" si="3"/>
        <v>3.9299999999999997</v>
      </c>
      <c r="K50" s="21">
        <f t="shared" si="4"/>
        <v>151.71052631578948</v>
      </c>
    </row>
    <row r="51" spans="1:11" ht="49.15" customHeight="1" x14ac:dyDescent="0.25">
      <c r="A51" s="14" t="s">
        <v>121</v>
      </c>
      <c r="B51" s="15" t="s">
        <v>95</v>
      </c>
      <c r="C51" s="30">
        <v>11.64</v>
      </c>
      <c r="D51" s="23">
        <v>7.6</v>
      </c>
      <c r="E51" s="23">
        <v>11.53</v>
      </c>
      <c r="F51" s="23">
        <v>11.53</v>
      </c>
      <c r="G51" s="23">
        <v>11.53</v>
      </c>
      <c r="H51" s="20">
        <f t="shared" si="1"/>
        <v>-0.11000000000000121</v>
      </c>
      <c r="I51" s="21">
        <f t="shared" si="2"/>
        <v>99.054982817869401</v>
      </c>
      <c r="J51" s="20">
        <f t="shared" si="3"/>
        <v>3.9299999999999997</v>
      </c>
      <c r="K51" s="21">
        <f t="shared" si="4"/>
        <v>151.71052631578948</v>
      </c>
    </row>
    <row r="52" spans="1:11" ht="18" customHeight="1" x14ac:dyDescent="0.25">
      <c r="A52" s="14" t="s">
        <v>88</v>
      </c>
      <c r="B52" s="15" t="s">
        <v>89</v>
      </c>
      <c r="C52" s="30">
        <f>C53</f>
        <v>1799.17</v>
      </c>
      <c r="D52" s="23">
        <f t="shared" ref="D52:G52" si="20">D53</f>
        <v>4580</v>
      </c>
      <c r="E52" s="23">
        <f t="shared" si="20"/>
        <v>1874.9</v>
      </c>
      <c r="F52" s="23">
        <f t="shared" si="20"/>
        <v>1874.9</v>
      </c>
      <c r="G52" s="23">
        <f t="shared" si="20"/>
        <v>1874.9</v>
      </c>
      <c r="H52" s="20">
        <f t="shared" si="1"/>
        <v>75.730000000000018</v>
      </c>
      <c r="I52" s="21">
        <f t="shared" si="2"/>
        <v>104.20916311410262</v>
      </c>
      <c r="J52" s="20">
        <f t="shared" si="3"/>
        <v>-2705.1</v>
      </c>
      <c r="K52" s="21">
        <f t="shared" si="4"/>
        <v>40.936681222707428</v>
      </c>
    </row>
    <row r="53" spans="1:11" ht="33.6" customHeight="1" x14ac:dyDescent="0.25">
      <c r="A53" s="14" t="s">
        <v>122</v>
      </c>
      <c r="B53" s="15" t="s">
        <v>90</v>
      </c>
      <c r="C53" s="30">
        <v>1799.17</v>
      </c>
      <c r="D53" s="23">
        <v>4580</v>
      </c>
      <c r="E53" s="23">
        <v>1874.9</v>
      </c>
      <c r="F53" s="23">
        <v>1874.9</v>
      </c>
      <c r="G53" s="23">
        <v>1874.9</v>
      </c>
      <c r="H53" s="20">
        <f t="shared" si="1"/>
        <v>75.730000000000018</v>
      </c>
      <c r="I53" s="21">
        <f t="shared" si="2"/>
        <v>104.20916311410262</v>
      </c>
      <c r="J53" s="20">
        <f t="shared" si="3"/>
        <v>-2705.1</v>
      </c>
      <c r="K53" s="21">
        <f t="shared" si="4"/>
        <v>40.936681222707428</v>
      </c>
    </row>
    <row r="54" spans="1:11" ht="47.25" x14ac:dyDescent="0.25">
      <c r="A54" s="11" t="s">
        <v>54</v>
      </c>
      <c r="B54" s="13" t="s">
        <v>56</v>
      </c>
      <c r="C54" s="25">
        <f t="shared" ref="C54:G54" si="21">C55+C56+C57</f>
        <v>46753.170000000006</v>
      </c>
      <c r="D54" s="20">
        <f t="shared" si="21"/>
        <v>35612.200000000004</v>
      </c>
      <c r="E54" s="20">
        <f t="shared" si="21"/>
        <v>32100</v>
      </c>
      <c r="F54" s="20">
        <f t="shared" si="21"/>
        <v>34320</v>
      </c>
      <c r="G54" s="20">
        <f t="shared" si="21"/>
        <v>34400</v>
      </c>
      <c r="H54" s="20">
        <f t="shared" si="1"/>
        <v>-14653.170000000006</v>
      </c>
      <c r="I54" s="21">
        <f t="shared" si="2"/>
        <v>68.658446047615584</v>
      </c>
      <c r="J54" s="20">
        <f t="shared" si="3"/>
        <v>-3512.2000000000044</v>
      </c>
      <c r="K54" s="21">
        <f t="shared" si="4"/>
        <v>90.137649457208468</v>
      </c>
    </row>
    <row r="55" spans="1:11" ht="94.15" customHeight="1" x14ac:dyDescent="0.25">
      <c r="A55" s="14" t="s">
        <v>55</v>
      </c>
      <c r="B55" s="15" t="s">
        <v>57</v>
      </c>
      <c r="C55" s="30">
        <v>3449.23</v>
      </c>
      <c r="D55" s="23">
        <v>3994.4</v>
      </c>
      <c r="E55" s="23">
        <v>3600</v>
      </c>
      <c r="F55" s="23">
        <v>5820</v>
      </c>
      <c r="G55" s="23">
        <v>5900</v>
      </c>
      <c r="H55" s="20">
        <f t="shared" si="1"/>
        <v>150.76999999999998</v>
      </c>
      <c r="I55" s="21">
        <f t="shared" si="2"/>
        <v>104.37112051095463</v>
      </c>
      <c r="J55" s="20">
        <f t="shared" si="3"/>
        <v>-394.40000000000009</v>
      </c>
      <c r="K55" s="21">
        <f t="shared" si="4"/>
        <v>90.126176647306224</v>
      </c>
    </row>
    <row r="56" spans="1:11" ht="47.25" x14ac:dyDescent="0.25">
      <c r="A56" s="14" t="s">
        <v>58</v>
      </c>
      <c r="B56" s="15" t="s">
        <v>59</v>
      </c>
      <c r="C56" s="30">
        <v>38246.04</v>
      </c>
      <c r="D56" s="23">
        <v>27900.400000000001</v>
      </c>
      <c r="E56" s="23">
        <v>25000</v>
      </c>
      <c r="F56" s="23">
        <v>25000</v>
      </c>
      <c r="G56" s="23">
        <v>25000</v>
      </c>
      <c r="H56" s="20">
        <f t="shared" si="1"/>
        <v>-13246.04</v>
      </c>
      <c r="I56" s="21">
        <f t="shared" si="2"/>
        <v>65.366244453020499</v>
      </c>
      <c r="J56" s="20">
        <f t="shared" si="3"/>
        <v>-2900.4000000000015</v>
      </c>
      <c r="K56" s="21">
        <f t="shared" si="4"/>
        <v>89.604450115410529</v>
      </c>
    </row>
    <row r="57" spans="1:11" ht="79.150000000000006" customHeight="1" x14ac:dyDescent="0.25">
      <c r="A57" s="14" t="s">
        <v>60</v>
      </c>
      <c r="B57" s="15" t="s">
        <v>61</v>
      </c>
      <c r="C57" s="30">
        <v>5057.8999999999996</v>
      </c>
      <c r="D57" s="23">
        <v>3717.4</v>
      </c>
      <c r="E57" s="23">
        <v>3500</v>
      </c>
      <c r="F57" s="23">
        <v>3500</v>
      </c>
      <c r="G57" s="23">
        <v>3500</v>
      </c>
      <c r="H57" s="20">
        <f t="shared" si="1"/>
        <v>-1557.8999999999996</v>
      </c>
      <c r="I57" s="21">
        <f t="shared" si="2"/>
        <v>69.198679293778056</v>
      </c>
      <c r="J57" s="20">
        <f t="shared" si="3"/>
        <v>-217.40000000000009</v>
      </c>
      <c r="K57" s="21">
        <f t="shared" si="4"/>
        <v>94.151826545434986</v>
      </c>
    </row>
    <row r="58" spans="1:11" ht="33.6" customHeight="1" x14ac:dyDescent="0.25">
      <c r="A58" s="11" t="s">
        <v>62</v>
      </c>
      <c r="B58" s="13" t="s">
        <v>63</v>
      </c>
      <c r="C58" s="25">
        <v>6322.79</v>
      </c>
      <c r="D58" s="20">
        <v>9689.9</v>
      </c>
      <c r="E58" s="20">
        <v>3974.13</v>
      </c>
      <c r="F58" s="20">
        <v>3974.13</v>
      </c>
      <c r="G58" s="20">
        <v>3974.13</v>
      </c>
      <c r="H58" s="20">
        <f t="shared" si="1"/>
        <v>-2348.66</v>
      </c>
      <c r="I58" s="21">
        <f t="shared" si="2"/>
        <v>62.85405651618985</v>
      </c>
      <c r="J58" s="20">
        <f t="shared" si="3"/>
        <v>-5715.7699999999995</v>
      </c>
      <c r="K58" s="21">
        <f t="shared" si="4"/>
        <v>41.013116750430861</v>
      </c>
    </row>
    <row r="59" spans="1:11" ht="16.899999999999999" customHeight="1" x14ac:dyDescent="0.25">
      <c r="A59" s="11" t="s">
        <v>106</v>
      </c>
      <c r="B59" s="13" t="s">
        <v>107</v>
      </c>
      <c r="C59" s="25">
        <v>4135.9399999999996</v>
      </c>
      <c r="D59" s="20">
        <v>2324.4</v>
      </c>
      <c r="E59" s="20">
        <v>2426.83</v>
      </c>
      <c r="F59" s="20">
        <v>2.33</v>
      </c>
      <c r="G59" s="20">
        <v>2.33</v>
      </c>
      <c r="H59" s="20">
        <f t="shared" si="1"/>
        <v>-1709.1099999999997</v>
      </c>
      <c r="I59" s="21">
        <f t="shared" si="2"/>
        <v>58.676624902682342</v>
      </c>
      <c r="J59" s="20">
        <f t="shared" si="3"/>
        <v>102.42999999999984</v>
      </c>
      <c r="K59" s="21">
        <f t="shared" si="4"/>
        <v>104.406728618138</v>
      </c>
    </row>
    <row r="60" spans="1:11" ht="15.75" x14ac:dyDescent="0.25">
      <c r="A60" s="17" t="s">
        <v>64</v>
      </c>
      <c r="B60" s="13" t="s">
        <v>65</v>
      </c>
      <c r="C60" s="25">
        <f>C61+C66+C67+C68</f>
        <v>3667985.13</v>
      </c>
      <c r="D60" s="20">
        <f>D61+D66+D67+D68</f>
        <v>3468404.2600000002</v>
      </c>
      <c r="E60" s="20">
        <f t="shared" ref="E60:G60" si="22">E61+E67+E68</f>
        <v>1899431.36</v>
      </c>
      <c r="F60" s="20">
        <f t="shared" si="22"/>
        <v>1751806.58</v>
      </c>
      <c r="G60" s="20">
        <f t="shared" si="22"/>
        <v>1716396.2200000002</v>
      </c>
      <c r="H60" s="20">
        <f t="shared" si="1"/>
        <v>-1768553.7699999998</v>
      </c>
      <c r="I60" s="21">
        <f t="shared" si="2"/>
        <v>51.784052897728081</v>
      </c>
      <c r="J60" s="20">
        <f t="shared" si="3"/>
        <v>-1568972.9000000001</v>
      </c>
      <c r="K60" s="21">
        <f t="shared" si="4"/>
        <v>54.763840014427842</v>
      </c>
    </row>
    <row r="61" spans="1:11" ht="47.25" x14ac:dyDescent="0.25">
      <c r="A61" s="17" t="s">
        <v>66</v>
      </c>
      <c r="B61" s="18" t="s">
        <v>67</v>
      </c>
      <c r="C61" s="33">
        <f>C62+C63+C64+C65</f>
        <v>3720240.4</v>
      </c>
      <c r="D61" s="22">
        <f>D62+D63+D64+D65</f>
        <v>3472763.3600000003</v>
      </c>
      <c r="E61" s="22">
        <f>E62+E63+E64+E65</f>
        <v>1898989.55</v>
      </c>
      <c r="F61" s="22">
        <f>F62+F63+F64+F65</f>
        <v>1751364.77</v>
      </c>
      <c r="G61" s="22">
        <f>G62+G63+G64+G65</f>
        <v>1715954.4100000001</v>
      </c>
      <c r="H61" s="20">
        <f t="shared" si="1"/>
        <v>-1821250.8499999999</v>
      </c>
      <c r="I61" s="21">
        <f t="shared" si="2"/>
        <v>51.044807480720877</v>
      </c>
      <c r="J61" s="20">
        <f t="shared" si="3"/>
        <v>-1573773.8100000003</v>
      </c>
      <c r="K61" s="21">
        <f t="shared" si="4"/>
        <v>54.682376918420374</v>
      </c>
    </row>
    <row r="62" spans="1:11" ht="31.5" x14ac:dyDescent="0.25">
      <c r="A62" s="17" t="s">
        <v>68</v>
      </c>
      <c r="B62" s="12" t="s">
        <v>69</v>
      </c>
      <c r="C62" s="25">
        <v>491550.18</v>
      </c>
      <c r="D62" s="20">
        <v>621191.19999999995</v>
      </c>
      <c r="E62" s="20">
        <v>0</v>
      </c>
      <c r="F62" s="20">
        <v>0</v>
      </c>
      <c r="G62" s="20">
        <v>0</v>
      </c>
      <c r="H62" s="20">
        <f t="shared" si="1"/>
        <v>-491550.18</v>
      </c>
      <c r="I62" s="21">
        <f t="shared" si="2"/>
        <v>0</v>
      </c>
      <c r="J62" s="20">
        <f t="shared" si="3"/>
        <v>-621191.19999999995</v>
      </c>
      <c r="K62" s="21">
        <f t="shared" si="4"/>
        <v>0</v>
      </c>
    </row>
    <row r="63" spans="1:11" ht="44.45" customHeight="1" x14ac:dyDescent="0.25">
      <c r="A63" s="17" t="s">
        <v>70</v>
      </c>
      <c r="B63" s="13" t="s">
        <v>71</v>
      </c>
      <c r="C63" s="25">
        <v>728169.48</v>
      </c>
      <c r="D63" s="20">
        <v>898069.3</v>
      </c>
      <c r="E63" s="20">
        <v>189466.58</v>
      </c>
      <c r="F63" s="20">
        <v>116311.78</v>
      </c>
      <c r="G63" s="20">
        <v>111626.36</v>
      </c>
      <c r="H63" s="20">
        <f t="shared" si="1"/>
        <v>-538702.9</v>
      </c>
      <c r="I63" s="21">
        <f t="shared" si="2"/>
        <v>26.019571707399763</v>
      </c>
      <c r="J63" s="20">
        <f t="shared" si="3"/>
        <v>-708602.72000000009</v>
      </c>
      <c r="K63" s="21">
        <f t="shared" si="4"/>
        <v>21.097100190375063</v>
      </c>
    </row>
    <row r="64" spans="1:11" ht="32.450000000000003" customHeight="1" x14ac:dyDescent="0.25">
      <c r="A64" s="17" t="s">
        <v>72</v>
      </c>
      <c r="B64" s="13" t="s">
        <v>73</v>
      </c>
      <c r="C64" s="25">
        <v>2292273.09</v>
      </c>
      <c r="D64" s="20">
        <v>1895766.36</v>
      </c>
      <c r="E64" s="20">
        <v>1696810.23</v>
      </c>
      <c r="F64" s="20">
        <v>1633040.25</v>
      </c>
      <c r="G64" s="20">
        <v>1602315.31</v>
      </c>
      <c r="H64" s="20">
        <f t="shared" si="1"/>
        <v>-595462.85999999987</v>
      </c>
      <c r="I64" s="21">
        <f t="shared" si="2"/>
        <v>74.023040160542138</v>
      </c>
      <c r="J64" s="20">
        <f t="shared" si="3"/>
        <v>-198956.13000000012</v>
      </c>
      <c r="K64" s="21">
        <f t="shared" si="4"/>
        <v>89.505239981154645</v>
      </c>
    </row>
    <row r="65" spans="1:11" ht="15.75" x14ac:dyDescent="0.25">
      <c r="A65" s="11" t="s">
        <v>74</v>
      </c>
      <c r="B65" s="13" t="s">
        <v>75</v>
      </c>
      <c r="C65" s="25">
        <v>208247.65</v>
      </c>
      <c r="D65" s="20">
        <v>57736.5</v>
      </c>
      <c r="E65" s="20">
        <v>12712.74</v>
      </c>
      <c r="F65" s="20">
        <v>2012.74</v>
      </c>
      <c r="G65" s="20">
        <v>2012.74</v>
      </c>
      <c r="H65" s="20">
        <f t="shared" si="1"/>
        <v>-195534.91</v>
      </c>
      <c r="I65" s="21">
        <f t="shared" si="2"/>
        <v>6.1046259105444891</v>
      </c>
      <c r="J65" s="20">
        <f t="shared" si="3"/>
        <v>-45023.76</v>
      </c>
      <c r="K65" s="21">
        <f t="shared" si="4"/>
        <v>22.018549790860202</v>
      </c>
    </row>
    <row r="66" spans="1:11" ht="46.5" customHeight="1" x14ac:dyDescent="0.25">
      <c r="A66" s="11" t="s">
        <v>117</v>
      </c>
      <c r="B66" s="13" t="s">
        <v>118</v>
      </c>
      <c r="C66" s="25">
        <v>165.44</v>
      </c>
      <c r="D66" s="20">
        <v>185.5</v>
      </c>
      <c r="E66" s="20">
        <v>0</v>
      </c>
      <c r="F66" s="20">
        <v>0</v>
      </c>
      <c r="G66" s="20">
        <v>0</v>
      </c>
      <c r="H66" s="20">
        <f t="shared" ref="H66" si="23">E66-C66</f>
        <v>-165.44</v>
      </c>
      <c r="I66" s="21">
        <f t="shared" ref="I66" si="24">E66/C66*100</f>
        <v>0</v>
      </c>
      <c r="J66" s="20">
        <f t="shared" ref="J66" si="25">E66-D66</f>
        <v>-185.5</v>
      </c>
      <c r="K66" s="21">
        <f t="shared" ref="K66" si="26">E66/D66*100</f>
        <v>0</v>
      </c>
    </row>
    <row r="67" spans="1:11" ht="18" customHeight="1" x14ac:dyDescent="0.25">
      <c r="A67" s="11" t="s">
        <v>76</v>
      </c>
      <c r="B67" s="13" t="s">
        <v>77</v>
      </c>
      <c r="C67" s="25">
        <v>500.33</v>
      </c>
      <c r="D67" s="20">
        <v>498</v>
      </c>
      <c r="E67" s="20">
        <v>441.81</v>
      </c>
      <c r="F67" s="20">
        <v>441.81</v>
      </c>
      <c r="G67" s="20">
        <v>441.81</v>
      </c>
      <c r="H67" s="20">
        <f t="shared" si="1"/>
        <v>-58.519999999999982</v>
      </c>
      <c r="I67" s="21">
        <f t="shared" si="2"/>
        <v>88.303719545100236</v>
      </c>
      <c r="J67" s="20">
        <f t="shared" si="3"/>
        <v>-56.19</v>
      </c>
      <c r="K67" s="21">
        <f t="shared" si="4"/>
        <v>88.716867469879517</v>
      </c>
    </row>
    <row r="68" spans="1:11" ht="81" customHeight="1" x14ac:dyDescent="0.25">
      <c r="A68" s="11"/>
      <c r="B68" s="13" t="s">
        <v>119</v>
      </c>
      <c r="C68" s="25">
        <v>-52921.04</v>
      </c>
      <c r="D68" s="20">
        <v>-5042.6000000000004</v>
      </c>
      <c r="E68" s="20">
        <v>0</v>
      </c>
      <c r="F68" s="20">
        <v>0</v>
      </c>
      <c r="G68" s="20">
        <v>0</v>
      </c>
      <c r="H68" s="20">
        <f t="shared" si="1"/>
        <v>52921.04</v>
      </c>
      <c r="I68" s="21">
        <f t="shared" si="2"/>
        <v>0</v>
      </c>
      <c r="J68" s="20">
        <f t="shared" si="3"/>
        <v>5042.6000000000004</v>
      </c>
      <c r="K68" s="21">
        <f t="shared" si="4"/>
        <v>0</v>
      </c>
    </row>
    <row r="69" spans="1:11" ht="18.600000000000001" customHeight="1" x14ac:dyDescent="0.25">
      <c r="A69" s="11" t="s">
        <v>78</v>
      </c>
      <c r="B69" s="13" t="s">
        <v>80</v>
      </c>
      <c r="C69" s="25">
        <f>C60+C14</f>
        <v>4800684.37</v>
      </c>
      <c r="D69" s="20">
        <f>D60+D14</f>
        <v>4603628.8599999994</v>
      </c>
      <c r="E69" s="20">
        <f>E60+E14</f>
        <v>3716002.3500000006</v>
      </c>
      <c r="F69" s="20">
        <f>F60+F14</f>
        <v>3561418.56</v>
      </c>
      <c r="G69" s="20">
        <f>G60+G14</f>
        <v>3517934.76</v>
      </c>
      <c r="H69" s="20">
        <f t="shared" si="1"/>
        <v>-1084682.0199999996</v>
      </c>
      <c r="I69" s="21">
        <f t="shared" si="2"/>
        <v>77.405679349004998</v>
      </c>
      <c r="J69" s="20">
        <f t="shared" si="3"/>
        <v>-887626.50999999885</v>
      </c>
      <c r="K69" s="21">
        <f t="shared" si="4"/>
        <v>80.718981981531869</v>
      </c>
    </row>
    <row r="70" spans="1:11" ht="14.45" customHeight="1" x14ac:dyDescent="0.3">
      <c r="A70" s="3"/>
      <c r="H70" s="7"/>
      <c r="I70" s="7"/>
      <c r="J70" s="6"/>
      <c r="K70" s="6"/>
    </row>
  </sheetData>
  <mergeCells count="15">
    <mergeCell ref="A3:J3"/>
    <mergeCell ref="A5:J5"/>
    <mergeCell ref="A6:J6"/>
    <mergeCell ref="G11:G12"/>
    <mergeCell ref="C9:C12"/>
    <mergeCell ref="E9:G10"/>
    <mergeCell ref="F11:F12"/>
    <mergeCell ref="B9:B12"/>
    <mergeCell ref="A9:A12"/>
    <mergeCell ref="H9:K10"/>
    <mergeCell ref="H11:I11"/>
    <mergeCell ref="J11:K11"/>
    <mergeCell ref="E11:E12"/>
    <mergeCell ref="D9:D12"/>
    <mergeCell ref="A8:K8"/>
  </mergeCells>
  <pageMargins left="0.19685039370078741" right="0.19685039370078741" top="0.59055118110236227" bottom="0.15748031496062992" header="0" footer="0"/>
  <pageSetup paperSize="9" scale="7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2023-11-21T08:35:24Z</dcterms:modified>
</cp:coreProperties>
</file>