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Лист1!$A$1:$K$68</definedName>
  </definedNames>
  <calcPr calcId="145621"/>
</workbook>
</file>

<file path=xl/calcChain.xml><?xml version="1.0" encoding="utf-8"?>
<calcChain xmlns="http://schemas.openxmlformats.org/spreadsheetml/2006/main">
  <c r="K15" i="1" l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1" i="1"/>
  <c r="K32" i="1"/>
  <c r="K33" i="1"/>
  <c r="K34" i="1"/>
  <c r="K35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8" i="1"/>
  <c r="K59" i="1"/>
  <c r="K60" i="1"/>
  <c r="K61" i="1"/>
  <c r="K62" i="1"/>
  <c r="K63" i="1"/>
  <c r="K64" i="1"/>
  <c r="K65" i="1"/>
  <c r="K66" i="1"/>
  <c r="K67" i="1"/>
  <c r="K68" i="1"/>
  <c r="I21" i="1"/>
  <c r="I15" i="1"/>
  <c r="I16" i="1"/>
  <c r="I17" i="1"/>
  <c r="I18" i="1"/>
  <c r="I19" i="1"/>
  <c r="I22" i="1"/>
  <c r="I23" i="1"/>
  <c r="I24" i="1"/>
  <c r="I25" i="1"/>
  <c r="I26" i="1"/>
  <c r="I27" i="1"/>
  <c r="I28" i="1"/>
  <c r="I29" i="1"/>
  <c r="I30" i="1"/>
  <c r="I31" i="1"/>
  <c r="I33" i="1"/>
  <c r="I34" i="1"/>
  <c r="I35" i="1"/>
  <c r="I36" i="1"/>
  <c r="I37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H14" i="1"/>
  <c r="H36" i="1"/>
  <c r="E38" i="1"/>
  <c r="F38" i="1"/>
  <c r="G38" i="1"/>
  <c r="C38" i="1"/>
  <c r="D38" i="1"/>
  <c r="C31" i="1"/>
  <c r="C14" i="1" s="1"/>
  <c r="C68" i="1" s="1"/>
  <c r="D33" i="1"/>
  <c r="J59" i="1"/>
  <c r="H59" i="1"/>
  <c r="J30" i="1"/>
  <c r="H30" i="1"/>
  <c r="H57" i="1"/>
  <c r="D51" i="1"/>
  <c r="E51" i="1"/>
  <c r="F51" i="1"/>
  <c r="G51" i="1"/>
  <c r="D49" i="1"/>
  <c r="E49" i="1"/>
  <c r="F49" i="1"/>
  <c r="F48" i="1" s="1"/>
  <c r="G49" i="1"/>
  <c r="G48" i="1" s="1"/>
  <c r="C51" i="1"/>
  <c r="C49" i="1"/>
  <c r="D46" i="1"/>
  <c r="D45" i="1" s="1"/>
  <c r="E46" i="1"/>
  <c r="E45" i="1" s="1"/>
  <c r="F46" i="1"/>
  <c r="F45" i="1" s="1"/>
  <c r="G46" i="1"/>
  <c r="G45" i="1" s="1"/>
  <c r="C46" i="1"/>
  <c r="C45" i="1" s="1"/>
  <c r="D40" i="1"/>
  <c r="E40" i="1"/>
  <c r="F40" i="1"/>
  <c r="G40" i="1"/>
  <c r="C40" i="1"/>
  <c r="E33" i="1"/>
  <c r="F33" i="1"/>
  <c r="G33" i="1"/>
  <c r="C33" i="1"/>
  <c r="D48" i="1" l="1"/>
  <c r="D31" i="1"/>
  <c r="C48" i="1"/>
  <c r="C44" i="1" s="1"/>
  <c r="E48" i="1"/>
  <c r="J67" i="1"/>
  <c r="J66" i="1"/>
  <c r="J65" i="1"/>
  <c r="J64" i="1"/>
  <c r="J63" i="1"/>
  <c r="J62" i="1"/>
  <c r="J58" i="1"/>
  <c r="J56" i="1"/>
  <c r="J55" i="1"/>
  <c r="J54" i="1"/>
  <c r="J52" i="1"/>
  <c r="J51" i="1"/>
  <c r="J50" i="1"/>
  <c r="J49" i="1"/>
  <c r="J48" i="1"/>
  <c r="J47" i="1"/>
  <c r="J46" i="1"/>
  <c r="J45" i="1"/>
  <c r="J43" i="1"/>
  <c r="J41" i="1"/>
  <c r="J40" i="1"/>
  <c r="J39" i="1"/>
  <c r="J38" i="1"/>
  <c r="J37" i="1"/>
  <c r="J35" i="1"/>
  <c r="J34" i="1"/>
  <c r="J33" i="1"/>
  <c r="J32" i="1"/>
  <c r="J29" i="1"/>
  <c r="J28" i="1"/>
  <c r="J26" i="1"/>
  <c r="J25" i="1"/>
  <c r="J23" i="1"/>
  <c r="J22" i="1"/>
  <c r="J21" i="1"/>
  <c r="J20" i="1"/>
  <c r="J18" i="1"/>
  <c r="J16" i="1"/>
  <c r="H67" i="1"/>
  <c r="H66" i="1"/>
  <c r="H65" i="1"/>
  <c r="H64" i="1"/>
  <c r="H63" i="1"/>
  <c r="H62" i="1"/>
  <c r="H58" i="1"/>
  <c r="H56" i="1"/>
  <c r="H55" i="1"/>
  <c r="H54" i="1"/>
  <c r="H52" i="1"/>
  <c r="H51" i="1"/>
  <c r="H50" i="1"/>
  <c r="H49" i="1"/>
  <c r="H47" i="1"/>
  <c r="H46" i="1"/>
  <c r="H45" i="1"/>
  <c r="H43" i="1"/>
  <c r="H41" i="1"/>
  <c r="H40" i="1"/>
  <c r="H39" i="1"/>
  <c r="H38" i="1"/>
  <c r="H37" i="1"/>
  <c r="H35" i="1"/>
  <c r="H34" i="1"/>
  <c r="H33" i="1"/>
  <c r="H32" i="1"/>
  <c r="H29" i="1"/>
  <c r="H28" i="1"/>
  <c r="H26" i="1"/>
  <c r="H25" i="1"/>
  <c r="H23" i="1"/>
  <c r="H22" i="1"/>
  <c r="H21" i="1"/>
  <c r="H20" i="1"/>
  <c r="H18" i="1"/>
  <c r="H16" i="1"/>
  <c r="F61" i="1"/>
  <c r="F60" i="1" s="1"/>
  <c r="E61" i="1"/>
  <c r="D61" i="1"/>
  <c r="D60" i="1" s="1"/>
  <c r="C61" i="1"/>
  <c r="C60" i="1" s="1"/>
  <c r="G61" i="1"/>
  <c r="G60" i="1" s="1"/>
  <c r="G53" i="1"/>
  <c r="F53" i="1"/>
  <c r="E53" i="1"/>
  <c r="D53" i="1"/>
  <c r="C53" i="1"/>
  <c r="G44" i="1"/>
  <c r="F44" i="1"/>
  <c r="E44" i="1"/>
  <c r="D44" i="1"/>
  <c r="G42" i="1"/>
  <c r="F42" i="1"/>
  <c r="E42" i="1"/>
  <c r="D42" i="1"/>
  <c r="C42" i="1"/>
  <c r="G31" i="1"/>
  <c r="F31" i="1"/>
  <c r="E31" i="1"/>
  <c r="G27" i="1"/>
  <c r="F27" i="1"/>
  <c r="E27" i="1"/>
  <c r="D27" i="1"/>
  <c r="J27" i="1" s="1"/>
  <c r="C27" i="1"/>
  <c r="G24" i="1"/>
  <c r="F24" i="1"/>
  <c r="E24" i="1"/>
  <c r="D24" i="1"/>
  <c r="C24" i="1"/>
  <c r="D19" i="1"/>
  <c r="C19" i="1"/>
  <c r="G19" i="1"/>
  <c r="F19" i="1"/>
  <c r="E19" i="1"/>
  <c r="G17" i="1"/>
  <c r="F17" i="1"/>
  <c r="E17" i="1"/>
  <c r="D17" i="1"/>
  <c r="C17" i="1"/>
  <c r="G15" i="1"/>
  <c r="F15" i="1"/>
  <c r="E15" i="1"/>
  <c r="D15" i="1"/>
  <c r="C15" i="1"/>
  <c r="G14" i="1" l="1"/>
  <c r="G68" i="1" s="1"/>
  <c r="F14" i="1"/>
  <c r="F68" i="1" s="1"/>
  <c r="E14" i="1"/>
  <c r="J17" i="1"/>
  <c r="D14" i="1"/>
  <c r="D68" i="1" s="1"/>
  <c r="H48" i="1"/>
  <c r="J61" i="1"/>
  <c r="H44" i="1"/>
  <c r="H17" i="1"/>
  <c r="H42" i="1"/>
  <c r="J42" i="1"/>
  <c r="J15" i="1"/>
  <c r="J24" i="1"/>
  <c r="J53" i="1"/>
  <c r="J44" i="1"/>
  <c r="H27" i="1"/>
  <c r="E60" i="1"/>
  <c r="J60" i="1" s="1"/>
  <c r="J31" i="1"/>
  <c r="H19" i="1"/>
  <c r="H53" i="1"/>
  <c r="H31" i="1"/>
  <c r="H15" i="1"/>
  <c r="H24" i="1"/>
  <c r="H61" i="1"/>
  <c r="J19" i="1"/>
  <c r="K14" i="1" l="1"/>
  <c r="H60" i="1"/>
  <c r="I14" i="1"/>
  <c r="E68" i="1"/>
  <c r="J14" i="1"/>
  <c r="J68" i="1" l="1"/>
  <c r="H68" i="1"/>
</calcChain>
</file>

<file path=xl/sharedStrings.xml><?xml version="1.0" encoding="utf-8"?>
<sst xmlns="http://schemas.openxmlformats.org/spreadsheetml/2006/main" count="124" uniqueCount="122">
  <si>
    <t>Наименование дохода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</si>
  <si>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</si>
  <si>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</si>
  <si>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</si>
  <si>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</si>
  <si>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</si>
  <si>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</si>
  <si>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</si>
  <si>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</si>
  <si>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</si>
  <si>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</si>
  <si>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</si>
  <si>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</si>
  <si>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</si>
  <si>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</si>
  <si>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</si>
  <si>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</si>
  <si>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</si>
  <si>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</si>
  <si>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</si>
  <si>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</si>
  <si>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</si>
  <si>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</si>
  <si>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</si>
  <si>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</si>
  <si>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</si>
  <si>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</si>
  <si>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</si>
  <si>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</si>
  <si>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</si>
  <si>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</si>
  <si>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</si>
  <si>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</si>
  <si>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</si>
  <si>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</si>
  <si>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</si>
  <si>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</si>
  <si>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</si>
  <si>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</si>
  <si>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</si>
  <si>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</si>
  <si>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</si>
  <si>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</si>
  <si>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</si>
  <si>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</si>
  <si>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</si>
  <si>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</si>
  <si>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</si>
  <si>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</si>
  <si>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</si>
  <si>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</si>
  <si>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</si>
  <si>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</si>
  <si>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</si>
  <si>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</si>
  <si>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</si>
  <si>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</si>
  <si>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</si>
  <si>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</si>
  <si>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</si>
  <si>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</si>
  <si>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</si>
  <si>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</si>
  <si>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</si>
  <si>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</si>
  <si>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</si>
  <si>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</si>
  <si>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</si>
  <si>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</si>
  <si>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</si>
  <si>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</si>
  <si>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</si>
  <si>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</si>
  <si>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</si>
  <si>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 xml:space="preserve">Субвенции бюджетам бюджетной системы Российской Федерации </t>
  </si>
  <si>
    <t>000 2 02 40000 00 0000 150</t>
  </si>
  <si>
    <t>Иные межбюджетные трансферты</t>
  </si>
  <si>
    <t>000 2 07 00000 00 0000 000</t>
  </si>
  <si>
    <t>ПРОЧИЕ БЕЗВОЗМЕЗДНЫЕ ПОСТУПЛЕНИЯ</t>
  </si>
  <si>
    <t>000 8 50 00000 00 0000 000</t>
  </si>
  <si>
    <t>Код                                 бюджетной классификации Российской Федерации</t>
  </si>
  <si>
    <t>ИТОГО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</si>
  <si>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</si>
  <si>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</si>
  <si>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</si>
  <si>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</si>
  <si>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</si>
  <si>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</si>
  <si>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</si>
  <si>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</si>
  <si>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</si>
  <si>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</si>
  <si>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</si>
  <si>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</si>
  <si>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</si>
  <si>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</si>
  <si>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</si>
  <si>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</si>
  <si>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</si>
  <si>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СВЕДЕНИЯ</t>
  </si>
  <si>
    <t>о доходах местного бюджета на 2022 год и плановый период 2023 и 2024 годов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</si>
  <si>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получателями средств бюджетов городских округов</t>
    </r>
  </si>
  <si>
    <t>Отчет 2020</t>
  </si>
  <si>
    <t>Оценка 2021</t>
  </si>
  <si>
    <t>ПРОГНОЗ</t>
  </si>
  <si>
    <t>Отклонение</t>
  </si>
  <si>
    <t>2022 к 2020</t>
  </si>
  <si>
    <t>2022 к 2021</t>
  </si>
  <si>
    <t xml:space="preserve">                                                                                                                                                                                              ( тыс. руб.)</t>
  </si>
  <si>
    <t>Единый налог на вмененный доход для отдельных видов деятельности</t>
  </si>
  <si>
    <t xml:space="preserve">СРЕДСТВА ОТ ВОЗВРАТА ОСТАТКОВ СУБСИДИЙ СУБВЕНЦИЙ И ИНЫХ МЕЖБЮДЖНТНЫХ ТРАНСФЕРТОВ, ИМЕЮЩИХ ЦЕЛЕВОЕ НАЗНАЧЕНИЕ ПРОШЛЫХ ЛЕТ </t>
  </si>
  <si>
    <t>сумма</t>
  </si>
  <si>
    <t>%</t>
  </si>
  <si>
    <t>000 1 05 02000 02 0000 110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</si>
  <si>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</si>
  <si>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</si>
  <si>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000 1 15 00000 00 0000 000</t>
  </si>
  <si>
    <t>АДМИНИСТРАТИВНЫЕ ПЛАТЕЖИ И СБОРЫ</t>
  </si>
  <si>
    <t>000 1 09 00000 00 0000 000</t>
  </si>
  <si>
    <t>ЗАДОЛЖЕННОСТЬ И ПЕРЕРАСЧЕТЫ ПО ОТМЕНЕННЫМ НАЛОГАМ, СБОРАМ И ИНЫМ ОБЯЗАТЕЛЬНЫМ ПЛАТЕЖАМ</t>
  </si>
  <si>
    <t>000 1 17 00000 00 0000 000</t>
  </si>
  <si>
    <t>ПРОЧИЕ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</si>
</sst>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justify" vertical="top" wrapText="1"/>
    </xf>
    <xf numFmtId="3" fontId="4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3" fontId="3" fillId="0" borderId="0" xfId="0" applyNumberFormat="1" applyFont="1" applyAlignment="1">
      <alignment wrapText="1"/>
    </xf>
    <xf numFmtId="164" fontId="3" fillId="0" borderId="0" xfId="0" applyNumberFormat="1" applyFont="1" applyAlignment="1"/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showGridLines="0" tabSelected="1" zoomScale="75" zoomScaleNormal="75" zoomScaleSheetLayoutView="75" workbookViewId="0">
      <selection activeCell="F17" sqref="F17"/>
    </sheetView>
  </sheetViews>
  <sheetFormatPr defaultRowHeight="15" x14ac:dyDescent="0.25"/>
  <cols>
    <col min="1" max="1" width="28.85546875" customWidth="1"/>
    <col min="2" max="2" width="48.7109375" customWidth="1"/>
    <col min="3" max="3" width="13.28515625" customWidth="1"/>
    <col min="4" max="4" width="13.5703125" customWidth="1"/>
    <col min="5" max="5" width="12.140625" customWidth="1"/>
    <col min="6" max="6" width="13" customWidth="1"/>
    <col min="7" max="7" width="12.140625" customWidth="1"/>
    <col min="8" max="8" width="12.7109375" style="5" customWidth="1"/>
    <col min="9" max="9" width="10.28515625" style="5" customWidth="1"/>
    <col min="10" max="10" width="12.140625" style="5" customWidth="1"/>
    <col min="11" max="11" width="7.42578125" style="5" customWidth="1"/>
  </cols>
  <sheetData>
    <row r="1" spans="1:11" ht="18.75" x14ac:dyDescent="0.25">
      <c r="A1" s="1"/>
    </row>
    <row r="3" spans="1:11" ht="18.75" x14ac:dyDescent="0.25">
      <c r="A3" s="26" t="s">
        <v>99</v>
      </c>
      <c r="B3" s="26"/>
      <c r="C3" s="26"/>
      <c r="D3" s="26"/>
      <c r="E3" s="26"/>
      <c r="F3" s="26"/>
      <c r="G3" s="26"/>
      <c r="H3" s="26"/>
      <c r="I3" s="26"/>
      <c r="J3" s="26"/>
      <c r="K3" s="9"/>
    </row>
    <row r="5" spans="1:11" ht="18.75" x14ac:dyDescent="0.25">
      <c r="A5" s="26" t="s">
        <v>100</v>
      </c>
      <c r="B5" s="26"/>
      <c r="C5" s="26"/>
      <c r="D5" s="26"/>
      <c r="E5" s="26"/>
      <c r="F5" s="26"/>
      <c r="G5" s="26"/>
      <c r="H5" s="26"/>
      <c r="I5" s="26"/>
      <c r="J5" s="26"/>
      <c r="K5" s="9"/>
    </row>
    <row r="6" spans="1:11" ht="18.75" hidden="1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9"/>
    </row>
    <row r="8" spans="1:11" ht="18.75" x14ac:dyDescent="0.25">
      <c r="A8" s="27" t="s">
        <v>108</v>
      </c>
      <c r="B8" s="27"/>
      <c r="C8" s="27"/>
      <c r="D8" s="27"/>
      <c r="E8" s="27"/>
      <c r="F8" s="27"/>
      <c r="G8" s="27"/>
      <c r="H8" s="27"/>
      <c r="I8" s="27"/>
      <c r="J8" s="27"/>
      <c r="K8" s="11"/>
    </row>
    <row r="9" spans="1:11" x14ac:dyDescent="0.25">
      <c r="A9" s="38" t="s">
        <v>80</v>
      </c>
      <c r="B9" s="38" t="s">
        <v>0</v>
      </c>
      <c r="C9" s="28" t="s">
        <v>102</v>
      </c>
      <c r="D9" s="28" t="s">
        <v>103</v>
      </c>
      <c r="E9" s="32" t="s">
        <v>104</v>
      </c>
      <c r="F9" s="33"/>
      <c r="G9" s="34"/>
      <c r="H9" s="39" t="s">
        <v>105</v>
      </c>
      <c r="I9" s="40"/>
      <c r="J9" s="40"/>
      <c r="K9" s="34"/>
    </row>
    <row r="10" spans="1:11" x14ac:dyDescent="0.25">
      <c r="A10" s="38"/>
      <c r="B10" s="38"/>
      <c r="C10" s="30"/>
      <c r="D10" s="45"/>
      <c r="E10" s="35"/>
      <c r="F10" s="36"/>
      <c r="G10" s="37"/>
      <c r="H10" s="41"/>
      <c r="I10" s="42"/>
      <c r="J10" s="42"/>
      <c r="K10" s="37"/>
    </row>
    <row r="11" spans="1:11" x14ac:dyDescent="0.25">
      <c r="A11" s="38"/>
      <c r="B11" s="38"/>
      <c r="C11" s="30"/>
      <c r="D11" s="45"/>
      <c r="E11" s="28">
        <v>2022</v>
      </c>
      <c r="F11" s="28">
        <v>2023</v>
      </c>
      <c r="G11" s="28">
        <v>2024</v>
      </c>
      <c r="H11" s="43" t="s">
        <v>106</v>
      </c>
      <c r="I11" s="44"/>
      <c r="J11" s="43" t="s">
        <v>107</v>
      </c>
      <c r="K11" s="44"/>
    </row>
    <row r="12" spans="1:11" ht="29.45" customHeight="1" x14ac:dyDescent="0.25">
      <c r="A12" s="38"/>
      <c r="B12" s="38"/>
      <c r="C12" s="31"/>
      <c r="D12" s="29"/>
      <c r="E12" s="29"/>
      <c r="F12" s="29"/>
      <c r="G12" s="29"/>
      <c r="H12" s="20" t="s">
        <v>111</v>
      </c>
      <c r="I12" s="20" t="s">
        <v>112</v>
      </c>
      <c r="J12" s="20" t="s">
        <v>111</v>
      </c>
      <c r="K12" s="20" t="s">
        <v>112</v>
      </c>
    </row>
    <row r="13" spans="1:11" ht="18.75" x14ac:dyDescent="0.25">
      <c r="A13" s="2">
        <v>1</v>
      </c>
      <c r="B13" s="2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4">
        <v>8</v>
      </c>
      <c r="I13" s="10">
        <v>9</v>
      </c>
      <c r="J13" s="4">
        <v>10</v>
      </c>
      <c r="K13" s="10">
        <v>11</v>
      </c>
    </row>
    <row r="14" spans="1:11" ht="20.45" customHeight="1" x14ac:dyDescent="0.25">
      <c r="A14" s="12" t="s">
        <v>1</v>
      </c>
      <c r="B14" s="13" t="s">
        <v>2</v>
      </c>
      <c r="C14" s="21">
        <f>C15+C17+C19+C24+C27+C31+C42+C44+C53+C58+C57+C30+C59</f>
        <v>823625.29999999981</v>
      </c>
      <c r="D14" s="21">
        <f t="shared" ref="D14:G14" si="0">D15+D17+D19+D24+D27+D31+D42+D44+D53+D58+D57+D30+D59</f>
        <v>912770.90000000014</v>
      </c>
      <c r="E14" s="21">
        <f t="shared" si="0"/>
        <v>978359.4</v>
      </c>
      <c r="F14" s="21">
        <f t="shared" si="0"/>
        <v>988382.3</v>
      </c>
      <c r="G14" s="21">
        <f t="shared" si="0"/>
        <v>1007475.6000000001</v>
      </c>
      <c r="H14" s="21">
        <f>E14-C14</f>
        <v>154734.10000000021</v>
      </c>
      <c r="I14" s="21">
        <f>E14/C14*100</f>
        <v>118.78695324196575</v>
      </c>
      <c r="J14" s="21">
        <f>E14-D14</f>
        <v>65588.499999999884</v>
      </c>
      <c r="K14" s="22">
        <f>E14/D14*100</f>
        <v>107.18564757049111</v>
      </c>
    </row>
    <row r="15" spans="1:11" ht="19.149999999999999" customHeight="1" x14ac:dyDescent="0.25">
      <c r="A15" s="12" t="s">
        <v>3</v>
      </c>
      <c r="B15" s="14" t="s">
        <v>4</v>
      </c>
      <c r="C15" s="21">
        <f t="shared" ref="C15:G15" si="1">C16</f>
        <v>415183.2</v>
      </c>
      <c r="D15" s="21">
        <f t="shared" si="1"/>
        <v>448025</v>
      </c>
      <c r="E15" s="21">
        <f t="shared" si="1"/>
        <v>477595</v>
      </c>
      <c r="F15" s="21">
        <f t="shared" si="1"/>
        <v>494310</v>
      </c>
      <c r="G15" s="21">
        <f t="shared" si="1"/>
        <v>511612</v>
      </c>
      <c r="H15" s="21">
        <f t="shared" ref="H15:H68" si="2">E15-C15</f>
        <v>62411.799999999988</v>
      </c>
      <c r="I15" s="21">
        <f t="shared" ref="I15:I68" si="3">E15/C15*100</f>
        <v>115.03235198341359</v>
      </c>
      <c r="J15" s="21">
        <f t="shared" ref="J15:J68" si="4">E15-D15</f>
        <v>29570</v>
      </c>
      <c r="K15" s="22">
        <f t="shared" ref="K15:K68" si="5">E15/D15*100</f>
        <v>106.60007812064059</v>
      </c>
    </row>
    <row r="16" spans="1:11" ht="15.75" x14ac:dyDescent="0.25">
      <c r="A16" s="15" t="s">
        <v>5</v>
      </c>
      <c r="B16" s="16" t="s">
        <v>6</v>
      </c>
      <c r="C16" s="24">
        <v>415183.2</v>
      </c>
      <c r="D16" s="24">
        <v>448025</v>
      </c>
      <c r="E16" s="24">
        <v>477595</v>
      </c>
      <c r="F16" s="24">
        <v>494310</v>
      </c>
      <c r="G16" s="24">
        <v>511612</v>
      </c>
      <c r="H16" s="21">
        <f t="shared" si="2"/>
        <v>62411.799999999988</v>
      </c>
      <c r="I16" s="21">
        <f t="shared" si="3"/>
        <v>115.03235198341359</v>
      </c>
      <c r="J16" s="21">
        <f t="shared" si="4"/>
        <v>29570</v>
      </c>
      <c r="K16" s="22">
        <f t="shared" si="5"/>
        <v>106.60007812064059</v>
      </c>
    </row>
    <row r="17" spans="1:11" ht="47.45" customHeight="1" x14ac:dyDescent="0.25">
      <c r="A17" s="12" t="s">
        <v>7</v>
      </c>
      <c r="B17" s="12" t="s">
        <v>8</v>
      </c>
      <c r="C17" s="21">
        <f t="shared" ref="C17:G17" si="6">C18</f>
        <v>35170.1</v>
      </c>
      <c r="D17" s="21">
        <f t="shared" si="6"/>
        <v>40166.400000000001</v>
      </c>
      <c r="E17" s="21">
        <f t="shared" si="6"/>
        <v>42452.6</v>
      </c>
      <c r="F17" s="21">
        <f t="shared" si="6"/>
        <v>41767.1</v>
      </c>
      <c r="G17" s="21">
        <f t="shared" si="6"/>
        <v>41447.4</v>
      </c>
      <c r="H17" s="21">
        <f t="shared" si="2"/>
        <v>7282.5</v>
      </c>
      <c r="I17" s="21">
        <f t="shared" si="3"/>
        <v>120.70650922232238</v>
      </c>
      <c r="J17" s="21">
        <f t="shared" si="4"/>
        <v>2286.1999999999971</v>
      </c>
      <c r="K17" s="22">
        <f t="shared" si="5"/>
        <v>105.69182202039515</v>
      </c>
    </row>
    <row r="18" spans="1:11" ht="49.9" customHeight="1" x14ac:dyDescent="0.25">
      <c r="A18" s="15" t="s">
        <v>9</v>
      </c>
      <c r="B18" s="16" t="s">
        <v>10</v>
      </c>
      <c r="C18" s="24">
        <v>35170.1</v>
      </c>
      <c r="D18" s="24">
        <v>40166.400000000001</v>
      </c>
      <c r="E18" s="24">
        <v>42452.6</v>
      </c>
      <c r="F18" s="24">
        <v>41767.1</v>
      </c>
      <c r="G18" s="24">
        <v>41447.4</v>
      </c>
      <c r="H18" s="21">
        <f t="shared" si="2"/>
        <v>7282.5</v>
      </c>
      <c r="I18" s="21">
        <f t="shared" si="3"/>
        <v>120.70650922232238</v>
      </c>
      <c r="J18" s="21">
        <f t="shared" si="4"/>
        <v>2286.1999999999971</v>
      </c>
      <c r="K18" s="22">
        <f t="shared" si="5"/>
        <v>105.69182202039515</v>
      </c>
    </row>
    <row r="19" spans="1:11" ht="21" customHeight="1" x14ac:dyDescent="0.25">
      <c r="A19" s="12" t="s">
        <v>11</v>
      </c>
      <c r="B19" s="14" t="s">
        <v>13</v>
      </c>
      <c r="C19" s="21">
        <f>C20+C22+C23+C21</f>
        <v>46232.6</v>
      </c>
      <c r="D19" s="21">
        <f>D20+D22+D23+D21</f>
        <v>77401.8</v>
      </c>
      <c r="E19" s="21">
        <f t="shared" ref="E19:G19" si="7">E20+E22+E23</f>
        <v>74594</v>
      </c>
      <c r="F19" s="21">
        <f t="shared" si="7"/>
        <v>75997</v>
      </c>
      <c r="G19" s="21">
        <f t="shared" si="7"/>
        <v>77238</v>
      </c>
      <c r="H19" s="21">
        <f t="shared" si="2"/>
        <v>28361.4</v>
      </c>
      <c r="I19" s="21">
        <f t="shared" si="3"/>
        <v>161.34502493911222</v>
      </c>
      <c r="J19" s="21">
        <f t="shared" si="4"/>
        <v>-2807.8000000000029</v>
      </c>
      <c r="K19" s="22">
        <f t="shared" si="5"/>
        <v>96.372435783147154</v>
      </c>
    </row>
    <row r="20" spans="1:11" ht="30.6" customHeight="1" x14ac:dyDescent="0.25">
      <c r="A20" s="15" t="s">
        <v>12</v>
      </c>
      <c r="B20" s="16" t="s">
        <v>14</v>
      </c>
      <c r="C20" s="24"/>
      <c r="D20" s="24">
        <v>53986.8</v>
      </c>
      <c r="E20" s="24">
        <v>55145</v>
      </c>
      <c r="F20" s="24">
        <v>55890</v>
      </c>
      <c r="G20" s="24">
        <v>56448</v>
      </c>
      <c r="H20" s="21">
        <f t="shared" si="2"/>
        <v>55145</v>
      </c>
      <c r="I20" s="21">
        <v>0</v>
      </c>
      <c r="J20" s="21">
        <f t="shared" si="4"/>
        <v>1158.1999999999971</v>
      </c>
      <c r="K20" s="22">
        <f t="shared" si="5"/>
        <v>102.14533923107129</v>
      </c>
    </row>
    <row r="21" spans="1:11" ht="32.450000000000003" customHeight="1" x14ac:dyDescent="0.25">
      <c r="A21" s="15" t="s">
        <v>113</v>
      </c>
      <c r="B21" s="16" t="s">
        <v>109</v>
      </c>
      <c r="C21" s="24">
        <v>39327.5</v>
      </c>
      <c r="D21" s="24">
        <v>9800</v>
      </c>
      <c r="E21" s="24"/>
      <c r="F21" s="24"/>
      <c r="G21" s="24"/>
      <c r="H21" s="21">
        <f t="shared" si="2"/>
        <v>-39327.5</v>
      </c>
      <c r="I21" s="21">
        <f>E21/C21*100</f>
        <v>0</v>
      </c>
      <c r="J21" s="21">
        <f t="shared" si="4"/>
        <v>-9800</v>
      </c>
      <c r="K21" s="22">
        <f t="shared" si="5"/>
        <v>0</v>
      </c>
    </row>
    <row r="22" spans="1:11" ht="19.149999999999999" customHeight="1" x14ac:dyDescent="0.25">
      <c r="A22" s="15" t="s">
        <v>15</v>
      </c>
      <c r="B22" s="16" t="s">
        <v>16</v>
      </c>
      <c r="C22" s="24">
        <v>3917.6</v>
      </c>
      <c r="D22" s="24">
        <v>3515</v>
      </c>
      <c r="E22" s="24">
        <v>3429</v>
      </c>
      <c r="F22" s="24">
        <v>3446</v>
      </c>
      <c r="G22" s="24">
        <v>3463</v>
      </c>
      <c r="H22" s="21">
        <f t="shared" si="2"/>
        <v>-488.59999999999991</v>
      </c>
      <c r="I22" s="21">
        <f t="shared" si="3"/>
        <v>87.528078415356347</v>
      </c>
      <c r="J22" s="21">
        <f t="shared" si="4"/>
        <v>-86</v>
      </c>
      <c r="K22" s="22">
        <f t="shared" si="5"/>
        <v>97.553342816500717</v>
      </c>
    </row>
    <row r="23" spans="1:11" ht="30.6" customHeight="1" x14ac:dyDescent="0.25">
      <c r="A23" s="15" t="s">
        <v>17</v>
      </c>
      <c r="B23" s="16" t="s">
        <v>18</v>
      </c>
      <c r="C23" s="24">
        <v>2987.5</v>
      </c>
      <c r="D23" s="24">
        <v>10100</v>
      </c>
      <c r="E23" s="24">
        <v>16020</v>
      </c>
      <c r="F23" s="24">
        <v>16661</v>
      </c>
      <c r="G23" s="24">
        <v>17327</v>
      </c>
      <c r="H23" s="21">
        <f t="shared" si="2"/>
        <v>13032.5</v>
      </c>
      <c r="I23" s="21">
        <f t="shared" si="3"/>
        <v>536.23430962343093</v>
      </c>
      <c r="J23" s="21">
        <f t="shared" si="4"/>
        <v>5920</v>
      </c>
      <c r="K23" s="22">
        <f t="shared" si="5"/>
        <v>158.61386138613861</v>
      </c>
    </row>
    <row r="24" spans="1:11" ht="15.75" x14ac:dyDescent="0.25">
      <c r="A24" s="12" t="s">
        <v>19</v>
      </c>
      <c r="B24" s="14" t="s">
        <v>20</v>
      </c>
      <c r="C24" s="21">
        <f t="shared" ref="C24:G24" si="8">C25+C26</f>
        <v>175634.8</v>
      </c>
      <c r="D24" s="21">
        <f t="shared" si="8"/>
        <v>191638</v>
      </c>
      <c r="E24" s="21">
        <f t="shared" si="8"/>
        <v>220784</v>
      </c>
      <c r="F24" s="21">
        <f t="shared" si="8"/>
        <v>220784</v>
      </c>
      <c r="G24" s="21">
        <f t="shared" si="8"/>
        <v>220784</v>
      </c>
      <c r="H24" s="21">
        <f t="shared" si="2"/>
        <v>45149.200000000012</v>
      </c>
      <c r="I24" s="21">
        <f t="shared" si="3"/>
        <v>125.70629510780324</v>
      </c>
      <c r="J24" s="21">
        <f t="shared" si="4"/>
        <v>29146</v>
      </c>
      <c r="K24" s="22">
        <f t="shared" si="5"/>
        <v>115.20888341560651</v>
      </c>
    </row>
    <row r="25" spans="1:11" ht="15.75" x14ac:dyDescent="0.25">
      <c r="A25" s="15" t="s">
        <v>21</v>
      </c>
      <c r="B25" s="16" t="s">
        <v>22</v>
      </c>
      <c r="C25" s="24">
        <v>44528.9</v>
      </c>
      <c r="D25" s="24">
        <v>55500</v>
      </c>
      <c r="E25" s="24">
        <v>81812</v>
      </c>
      <c r="F25" s="24">
        <v>81812</v>
      </c>
      <c r="G25" s="24">
        <v>81812</v>
      </c>
      <c r="H25" s="21">
        <f t="shared" si="2"/>
        <v>37283.1</v>
      </c>
      <c r="I25" s="21">
        <f t="shared" si="3"/>
        <v>183.72787111291765</v>
      </c>
      <c r="J25" s="21">
        <f t="shared" si="4"/>
        <v>26312</v>
      </c>
      <c r="K25" s="22">
        <f t="shared" si="5"/>
        <v>147.40900900900903</v>
      </c>
    </row>
    <row r="26" spans="1:11" ht="15.75" x14ac:dyDescent="0.25">
      <c r="A26" s="15" t="s">
        <v>23</v>
      </c>
      <c r="B26" s="16" t="s">
        <v>24</v>
      </c>
      <c r="C26" s="24">
        <v>131105.9</v>
      </c>
      <c r="D26" s="24">
        <v>136138</v>
      </c>
      <c r="E26" s="24">
        <v>138972</v>
      </c>
      <c r="F26" s="24">
        <v>138972</v>
      </c>
      <c r="G26" s="24">
        <v>138972</v>
      </c>
      <c r="H26" s="21">
        <f t="shared" si="2"/>
        <v>7866.1000000000058</v>
      </c>
      <c r="I26" s="21">
        <f t="shared" si="3"/>
        <v>105.99980626348624</v>
      </c>
      <c r="J26" s="21">
        <f t="shared" si="4"/>
        <v>2834</v>
      </c>
      <c r="K26" s="22">
        <f t="shared" si="5"/>
        <v>102.08171120480689</v>
      </c>
    </row>
    <row r="27" spans="1:11" ht="21" customHeight="1" x14ac:dyDescent="0.25">
      <c r="A27" s="12" t="s">
        <v>25</v>
      </c>
      <c r="B27" s="14" t="s">
        <v>26</v>
      </c>
      <c r="C27" s="21">
        <f t="shared" ref="C27:G27" si="9">C28+C29</f>
        <v>16077.7</v>
      </c>
      <c r="D27" s="21">
        <f t="shared" si="9"/>
        <v>16500</v>
      </c>
      <c r="E27" s="21">
        <f t="shared" si="9"/>
        <v>17030</v>
      </c>
      <c r="F27" s="21">
        <f t="shared" si="9"/>
        <v>17694</v>
      </c>
      <c r="G27" s="21">
        <f t="shared" si="9"/>
        <v>18384</v>
      </c>
      <c r="H27" s="21">
        <f t="shared" si="2"/>
        <v>952.29999999999927</v>
      </c>
      <c r="I27" s="21">
        <f t="shared" si="3"/>
        <v>105.92311089272719</v>
      </c>
      <c r="J27" s="21">
        <f t="shared" si="4"/>
        <v>530</v>
      </c>
      <c r="K27" s="22">
        <f t="shared" si="5"/>
        <v>103.21212121212122</v>
      </c>
    </row>
    <row r="28" spans="1:11" ht="49.15" customHeight="1" x14ac:dyDescent="0.25">
      <c r="A28" s="15" t="s">
        <v>27</v>
      </c>
      <c r="B28" s="16" t="s">
        <v>28</v>
      </c>
      <c r="C28" s="24">
        <v>15647.7</v>
      </c>
      <c r="D28" s="24">
        <v>15865</v>
      </c>
      <c r="E28" s="24">
        <v>16600</v>
      </c>
      <c r="F28" s="24">
        <v>17264</v>
      </c>
      <c r="G28" s="24">
        <v>17954</v>
      </c>
      <c r="H28" s="21">
        <f t="shared" si="2"/>
        <v>952.29999999999927</v>
      </c>
      <c r="I28" s="21">
        <f t="shared" si="3"/>
        <v>106.08587843580845</v>
      </c>
      <c r="J28" s="21">
        <f t="shared" si="4"/>
        <v>735</v>
      </c>
      <c r="K28" s="22">
        <f t="shared" si="5"/>
        <v>104.63283958398992</v>
      </c>
    </row>
    <row r="29" spans="1:11" ht="48.6" customHeight="1" x14ac:dyDescent="0.25">
      <c r="A29" s="15" t="s">
        <v>29</v>
      </c>
      <c r="B29" s="16" t="s">
        <v>30</v>
      </c>
      <c r="C29" s="24">
        <v>430</v>
      </c>
      <c r="D29" s="24">
        <v>635</v>
      </c>
      <c r="E29" s="24">
        <v>430</v>
      </c>
      <c r="F29" s="24">
        <v>430</v>
      </c>
      <c r="G29" s="24">
        <v>430</v>
      </c>
      <c r="H29" s="21">
        <f t="shared" si="2"/>
        <v>0</v>
      </c>
      <c r="I29" s="21">
        <f t="shared" si="3"/>
        <v>100</v>
      </c>
      <c r="J29" s="21">
        <f t="shared" si="4"/>
        <v>-205</v>
      </c>
      <c r="K29" s="22">
        <f t="shared" si="5"/>
        <v>67.716535433070874</v>
      </c>
    </row>
    <row r="30" spans="1:11" ht="48.6" customHeight="1" x14ac:dyDescent="0.25">
      <c r="A30" s="12" t="s">
        <v>118</v>
      </c>
      <c r="B30" s="14" t="s">
        <v>119</v>
      </c>
      <c r="C30" s="21">
        <v>0.5</v>
      </c>
      <c r="D30" s="21"/>
      <c r="E30" s="21"/>
      <c r="F30" s="21"/>
      <c r="G30" s="21"/>
      <c r="H30" s="21">
        <f t="shared" si="2"/>
        <v>-0.5</v>
      </c>
      <c r="I30" s="21">
        <f t="shared" si="3"/>
        <v>0</v>
      </c>
      <c r="J30" s="21">
        <f t="shared" si="4"/>
        <v>0</v>
      </c>
      <c r="K30" s="22">
        <v>0</v>
      </c>
    </row>
    <row r="31" spans="1:11" ht="61.5" customHeight="1" x14ac:dyDescent="0.25">
      <c r="A31" s="12" t="s">
        <v>31</v>
      </c>
      <c r="B31" s="12" t="s">
        <v>32</v>
      </c>
      <c r="C31" s="21">
        <f>C32+C33+C40+C38</f>
        <v>87651.199999999997</v>
      </c>
      <c r="D31" s="21">
        <f>D32+D33+D40+D38</f>
        <v>92628.5</v>
      </c>
      <c r="E31" s="21">
        <f>E32+E33+E40+E38</f>
        <v>97663.199999999983</v>
      </c>
      <c r="F31" s="21">
        <f>F32+F33+F40+F38</f>
        <v>97693.199999999983</v>
      </c>
      <c r="G31" s="21">
        <f>G32+G33+G40+G38</f>
        <v>97723.199999999983</v>
      </c>
      <c r="H31" s="21">
        <f t="shared" si="2"/>
        <v>10011.999999999985</v>
      </c>
      <c r="I31" s="21">
        <f t="shared" si="3"/>
        <v>111.42254755211565</v>
      </c>
      <c r="J31" s="21">
        <f t="shared" si="4"/>
        <v>5034.6999999999825</v>
      </c>
      <c r="K31" s="22">
        <f t="shared" si="5"/>
        <v>105.43536816422589</v>
      </c>
    </row>
    <row r="32" spans="1:11" ht="93.6" customHeight="1" x14ac:dyDescent="0.25">
      <c r="A32" s="15" t="s">
        <v>82</v>
      </c>
      <c r="B32" s="17" t="s">
        <v>83</v>
      </c>
      <c r="C32" s="25"/>
      <c r="D32" s="25">
        <v>121.2</v>
      </c>
      <c r="E32" s="25">
        <v>121.2</v>
      </c>
      <c r="F32" s="25">
        <v>121.2</v>
      </c>
      <c r="G32" s="25">
        <v>121.2</v>
      </c>
      <c r="H32" s="21">
        <f t="shared" si="2"/>
        <v>121.2</v>
      </c>
      <c r="I32" s="21">
        <v>0</v>
      </c>
      <c r="J32" s="21">
        <f t="shared" si="4"/>
        <v>0</v>
      </c>
      <c r="K32" s="22">
        <f t="shared" si="5"/>
        <v>100</v>
      </c>
    </row>
    <row r="33" spans="1:11" ht="108" customHeight="1" x14ac:dyDescent="0.25">
      <c r="A33" s="15" t="s">
        <v>33</v>
      </c>
      <c r="B33" s="16" t="s">
        <v>34</v>
      </c>
      <c r="C33" s="24">
        <f>C34+C35+C37+C36</f>
        <v>86093.3</v>
      </c>
      <c r="D33" s="24">
        <f>D34+D35+D37+D36</f>
        <v>88594</v>
      </c>
      <c r="E33" s="24">
        <f t="shared" ref="E33:G33" si="10">E34+E35+E37+E36</f>
        <v>94754.599999999991</v>
      </c>
      <c r="F33" s="24">
        <f t="shared" si="10"/>
        <v>94754.599999999991</v>
      </c>
      <c r="G33" s="24">
        <f t="shared" si="10"/>
        <v>94754.599999999991</v>
      </c>
      <c r="H33" s="21">
        <f t="shared" si="2"/>
        <v>8661.2999999999884</v>
      </c>
      <c r="I33" s="21">
        <f t="shared" si="3"/>
        <v>110.06036474383023</v>
      </c>
      <c r="J33" s="21">
        <f t="shared" si="4"/>
        <v>6160.5999999999913</v>
      </c>
      <c r="K33" s="22">
        <f t="shared" si="5"/>
        <v>106.95374404587217</v>
      </c>
    </row>
    <row r="34" spans="1:11" ht="79.900000000000006" customHeight="1" x14ac:dyDescent="0.25">
      <c r="A34" s="15" t="s">
        <v>35</v>
      </c>
      <c r="B34" s="16" t="s">
        <v>36</v>
      </c>
      <c r="C34" s="24">
        <v>83172.100000000006</v>
      </c>
      <c r="D34" s="24">
        <v>84030</v>
      </c>
      <c r="E34" s="24">
        <v>91284</v>
      </c>
      <c r="F34" s="24">
        <v>91284</v>
      </c>
      <c r="G34" s="24">
        <v>91284</v>
      </c>
      <c r="H34" s="21">
        <f t="shared" si="2"/>
        <v>8111.8999999999942</v>
      </c>
      <c r="I34" s="21">
        <f t="shared" si="3"/>
        <v>109.75315039538498</v>
      </c>
      <c r="J34" s="21">
        <f t="shared" si="4"/>
        <v>7254</v>
      </c>
      <c r="K34" s="22">
        <f t="shared" si="5"/>
        <v>108.63263120314173</v>
      </c>
    </row>
    <row r="35" spans="1:11" ht="94.15" customHeight="1" x14ac:dyDescent="0.25">
      <c r="A35" s="15" t="s">
        <v>37</v>
      </c>
      <c r="B35" s="16" t="s">
        <v>38</v>
      </c>
      <c r="C35" s="24">
        <v>1097.2</v>
      </c>
      <c r="D35" s="24">
        <v>1284</v>
      </c>
      <c r="E35" s="24">
        <v>1396.9</v>
      </c>
      <c r="F35" s="24">
        <v>1396.9</v>
      </c>
      <c r="G35" s="24">
        <v>1396.9</v>
      </c>
      <c r="H35" s="21">
        <f t="shared" si="2"/>
        <v>299.70000000000005</v>
      </c>
      <c r="I35" s="21">
        <f t="shared" si="3"/>
        <v>127.31498359460444</v>
      </c>
      <c r="J35" s="21">
        <f t="shared" si="4"/>
        <v>112.90000000000009</v>
      </c>
      <c r="K35" s="22">
        <f t="shared" si="5"/>
        <v>108.79283489096574</v>
      </c>
    </row>
    <row r="36" spans="1:11" ht="109.15" customHeight="1" x14ac:dyDescent="0.25">
      <c r="A36" s="15" t="s">
        <v>114</v>
      </c>
      <c r="B36" s="16" t="s">
        <v>115</v>
      </c>
      <c r="C36" s="24">
        <v>60.1</v>
      </c>
      <c r="D36" s="24"/>
      <c r="E36" s="24"/>
      <c r="F36" s="24"/>
      <c r="G36" s="24"/>
      <c r="H36" s="21">
        <f t="shared" si="2"/>
        <v>-60.1</v>
      </c>
      <c r="I36" s="21">
        <f t="shared" si="3"/>
        <v>0</v>
      </c>
      <c r="J36" s="21"/>
      <c r="K36" s="22">
        <v>0</v>
      </c>
    </row>
    <row r="37" spans="1:11" ht="50.45" customHeight="1" x14ac:dyDescent="0.25">
      <c r="A37" s="15" t="s">
        <v>39</v>
      </c>
      <c r="B37" s="16" t="s">
        <v>40</v>
      </c>
      <c r="C37" s="24">
        <v>1763.9</v>
      </c>
      <c r="D37" s="24">
        <v>3280</v>
      </c>
      <c r="E37" s="24">
        <v>2073.6999999999998</v>
      </c>
      <c r="F37" s="24">
        <v>2073.6999999999998</v>
      </c>
      <c r="G37" s="24">
        <v>2073.6999999999998</v>
      </c>
      <c r="H37" s="21">
        <f t="shared" si="2"/>
        <v>309.79999999999973</v>
      </c>
      <c r="I37" s="21">
        <f t="shared" si="3"/>
        <v>117.56335393162875</v>
      </c>
      <c r="J37" s="21">
        <f t="shared" si="4"/>
        <v>-1206.3000000000002</v>
      </c>
      <c r="K37" s="22">
        <f t="shared" si="5"/>
        <v>63.222560975609753</v>
      </c>
    </row>
    <row r="38" spans="1:11" ht="50.45" customHeight="1" x14ac:dyDescent="0.25">
      <c r="A38" s="15" t="s">
        <v>93</v>
      </c>
      <c r="B38" s="16" t="s">
        <v>94</v>
      </c>
      <c r="C38" s="24">
        <f>C39</f>
        <v>0</v>
      </c>
      <c r="D38" s="24">
        <f>D39</f>
        <v>53</v>
      </c>
      <c r="E38" s="24">
        <f t="shared" ref="E38:G38" si="11">E39</f>
        <v>9.4</v>
      </c>
      <c r="F38" s="24">
        <f t="shared" si="11"/>
        <v>9.4</v>
      </c>
      <c r="G38" s="24">
        <f t="shared" si="11"/>
        <v>9.4</v>
      </c>
      <c r="H38" s="21">
        <f t="shared" si="2"/>
        <v>9.4</v>
      </c>
      <c r="I38" s="21">
        <v>0</v>
      </c>
      <c r="J38" s="21">
        <f t="shared" si="4"/>
        <v>-43.6</v>
      </c>
      <c r="K38" s="22">
        <f t="shared" si="5"/>
        <v>17.735849056603776</v>
      </c>
    </row>
    <row r="39" spans="1:11" ht="51" customHeight="1" x14ac:dyDescent="0.25">
      <c r="A39" s="15" t="s">
        <v>84</v>
      </c>
      <c r="B39" s="16" t="s">
        <v>85</v>
      </c>
      <c r="C39" s="24"/>
      <c r="D39" s="24">
        <v>53</v>
      </c>
      <c r="E39" s="24">
        <v>9.4</v>
      </c>
      <c r="F39" s="24">
        <v>9.4</v>
      </c>
      <c r="G39" s="24">
        <v>9.4</v>
      </c>
      <c r="H39" s="21">
        <f t="shared" si="2"/>
        <v>9.4</v>
      </c>
      <c r="I39" s="21">
        <v>0</v>
      </c>
      <c r="J39" s="21">
        <f t="shared" si="4"/>
        <v>-43.6</v>
      </c>
      <c r="K39" s="22">
        <f t="shared" si="5"/>
        <v>17.735849056603776</v>
      </c>
    </row>
    <row r="40" spans="1:11" ht="94.15" customHeight="1" x14ac:dyDescent="0.25">
      <c r="A40" s="15" t="s">
        <v>41</v>
      </c>
      <c r="B40" s="16" t="s">
        <v>42</v>
      </c>
      <c r="C40" s="24">
        <f>C41</f>
        <v>1557.9</v>
      </c>
      <c r="D40" s="24">
        <f t="shared" ref="D40:G40" si="12">D41</f>
        <v>3860.3</v>
      </c>
      <c r="E40" s="24">
        <f t="shared" si="12"/>
        <v>2778</v>
      </c>
      <c r="F40" s="24">
        <f t="shared" si="12"/>
        <v>2808</v>
      </c>
      <c r="G40" s="24">
        <f t="shared" si="12"/>
        <v>2838</v>
      </c>
      <c r="H40" s="21">
        <f t="shared" si="2"/>
        <v>1220.0999999999999</v>
      </c>
      <c r="I40" s="21">
        <f t="shared" si="3"/>
        <v>178.31696514538802</v>
      </c>
      <c r="J40" s="21">
        <f t="shared" si="4"/>
        <v>-1082.3000000000002</v>
      </c>
      <c r="K40" s="22">
        <f t="shared" si="5"/>
        <v>71.963318913037838</v>
      </c>
    </row>
    <row r="41" spans="1:11" ht="93.6" customHeight="1" x14ac:dyDescent="0.25">
      <c r="A41" s="15" t="s">
        <v>43</v>
      </c>
      <c r="B41" s="16" t="s">
        <v>86</v>
      </c>
      <c r="C41" s="24">
        <v>1557.9</v>
      </c>
      <c r="D41" s="24">
        <v>3860.3</v>
      </c>
      <c r="E41" s="24">
        <v>2778</v>
      </c>
      <c r="F41" s="24">
        <v>2808</v>
      </c>
      <c r="G41" s="24">
        <v>2838</v>
      </c>
      <c r="H41" s="21">
        <f t="shared" si="2"/>
        <v>1220.0999999999999</v>
      </c>
      <c r="I41" s="21">
        <f t="shared" si="3"/>
        <v>178.31696514538802</v>
      </c>
      <c r="J41" s="21">
        <f t="shared" si="4"/>
        <v>-1082.3000000000002</v>
      </c>
      <c r="K41" s="22">
        <f t="shared" si="5"/>
        <v>71.963318913037838</v>
      </c>
    </row>
    <row r="42" spans="1:11" ht="33.6" customHeight="1" x14ac:dyDescent="0.25">
      <c r="A42" s="12" t="s">
        <v>44</v>
      </c>
      <c r="B42" s="14" t="s">
        <v>45</v>
      </c>
      <c r="C42" s="21">
        <f t="shared" ref="C42:G42" si="13">C43</f>
        <v>3562.1</v>
      </c>
      <c r="D42" s="21">
        <f t="shared" si="13"/>
        <v>3211.3</v>
      </c>
      <c r="E42" s="21">
        <f t="shared" si="13"/>
        <v>3211.3</v>
      </c>
      <c r="F42" s="21">
        <f t="shared" si="13"/>
        <v>3211.3</v>
      </c>
      <c r="G42" s="21">
        <f t="shared" si="13"/>
        <v>3211.3</v>
      </c>
      <c r="H42" s="21">
        <f t="shared" si="2"/>
        <v>-350.79999999999973</v>
      </c>
      <c r="I42" s="21">
        <f t="shared" si="3"/>
        <v>90.151876701945483</v>
      </c>
      <c r="J42" s="21">
        <f t="shared" si="4"/>
        <v>0</v>
      </c>
      <c r="K42" s="22">
        <f t="shared" si="5"/>
        <v>100</v>
      </c>
    </row>
    <row r="43" spans="1:11" ht="31.5" x14ac:dyDescent="0.25">
      <c r="A43" s="15" t="s">
        <v>46</v>
      </c>
      <c r="B43" s="16" t="s">
        <v>47</v>
      </c>
      <c r="C43" s="24">
        <v>3562.1</v>
      </c>
      <c r="D43" s="24">
        <v>3211.3</v>
      </c>
      <c r="E43" s="24">
        <v>3211.3</v>
      </c>
      <c r="F43" s="24">
        <v>3211.3</v>
      </c>
      <c r="G43" s="24">
        <v>3211.3</v>
      </c>
      <c r="H43" s="21">
        <f t="shared" si="2"/>
        <v>-350.79999999999973</v>
      </c>
      <c r="I43" s="21">
        <f t="shared" si="3"/>
        <v>90.151876701945483</v>
      </c>
      <c r="J43" s="21">
        <f t="shared" si="4"/>
        <v>0</v>
      </c>
      <c r="K43" s="22">
        <f t="shared" si="5"/>
        <v>100</v>
      </c>
    </row>
    <row r="44" spans="1:11" ht="34.15" customHeight="1" x14ac:dyDescent="0.25">
      <c r="A44" s="12" t="s">
        <v>48</v>
      </c>
      <c r="B44" s="14" t="s">
        <v>49</v>
      </c>
      <c r="C44" s="21">
        <f t="shared" ref="C44:G44" si="14">C45+C48</f>
        <v>24285.1</v>
      </c>
      <c r="D44" s="21">
        <f t="shared" si="14"/>
        <v>20475</v>
      </c>
      <c r="E44" s="21">
        <f t="shared" si="14"/>
        <v>22908.9</v>
      </c>
      <c r="F44" s="21">
        <f t="shared" si="14"/>
        <v>22908.9</v>
      </c>
      <c r="G44" s="21">
        <f t="shared" si="14"/>
        <v>22908.9</v>
      </c>
      <c r="H44" s="21">
        <f t="shared" si="2"/>
        <v>-1376.1999999999971</v>
      </c>
      <c r="I44" s="21">
        <f t="shared" si="3"/>
        <v>94.333150779696211</v>
      </c>
      <c r="J44" s="21">
        <f t="shared" si="4"/>
        <v>2433.9000000000015</v>
      </c>
      <c r="K44" s="22">
        <f t="shared" si="5"/>
        <v>111.88717948717949</v>
      </c>
    </row>
    <row r="45" spans="1:11" ht="18.600000000000001" customHeight="1" x14ac:dyDescent="0.25">
      <c r="A45" s="15" t="s">
        <v>50</v>
      </c>
      <c r="B45" s="16" t="s">
        <v>52</v>
      </c>
      <c r="C45" s="24">
        <f>C46</f>
        <v>19702.599999999999</v>
      </c>
      <c r="D45" s="24">
        <f t="shared" ref="D45:G46" si="15">D46</f>
        <v>19220.2</v>
      </c>
      <c r="E45" s="24">
        <f t="shared" si="15"/>
        <v>22878.9</v>
      </c>
      <c r="F45" s="24">
        <f t="shared" si="15"/>
        <v>22878.9</v>
      </c>
      <c r="G45" s="24">
        <f t="shared" si="15"/>
        <v>22878.9</v>
      </c>
      <c r="H45" s="21">
        <f t="shared" si="2"/>
        <v>3176.3000000000029</v>
      </c>
      <c r="I45" s="21">
        <f t="shared" si="3"/>
        <v>116.12122257976105</v>
      </c>
      <c r="J45" s="21">
        <f t="shared" si="4"/>
        <v>3658.7000000000007</v>
      </c>
      <c r="K45" s="22">
        <f t="shared" si="5"/>
        <v>119.0357020218312</v>
      </c>
    </row>
    <row r="46" spans="1:11" ht="16.899999999999999" customHeight="1" x14ac:dyDescent="0.25">
      <c r="A46" s="15" t="s">
        <v>51</v>
      </c>
      <c r="B46" s="16" t="s">
        <v>53</v>
      </c>
      <c r="C46" s="24">
        <f>C47</f>
        <v>19702.599999999999</v>
      </c>
      <c r="D46" s="24">
        <f t="shared" si="15"/>
        <v>19220.2</v>
      </c>
      <c r="E46" s="24">
        <f t="shared" si="15"/>
        <v>22878.9</v>
      </c>
      <c r="F46" s="24">
        <f t="shared" si="15"/>
        <v>22878.9</v>
      </c>
      <c r="G46" s="24">
        <f t="shared" si="15"/>
        <v>22878.9</v>
      </c>
      <c r="H46" s="21">
        <f t="shared" si="2"/>
        <v>3176.3000000000029</v>
      </c>
      <c r="I46" s="21">
        <f t="shared" si="3"/>
        <v>116.12122257976105</v>
      </c>
      <c r="J46" s="21">
        <f t="shared" si="4"/>
        <v>3658.7000000000007</v>
      </c>
      <c r="K46" s="22">
        <f t="shared" si="5"/>
        <v>119.0357020218312</v>
      </c>
    </row>
    <row r="47" spans="1:11" ht="34.15" customHeight="1" x14ac:dyDescent="0.25">
      <c r="A47" s="15" t="s">
        <v>54</v>
      </c>
      <c r="B47" s="16" t="s">
        <v>101</v>
      </c>
      <c r="C47" s="24">
        <v>19702.599999999999</v>
      </c>
      <c r="D47" s="24">
        <v>19220.2</v>
      </c>
      <c r="E47" s="24">
        <v>22878.9</v>
      </c>
      <c r="F47" s="24">
        <v>22878.9</v>
      </c>
      <c r="G47" s="24">
        <v>22878.9</v>
      </c>
      <c r="H47" s="21">
        <f t="shared" si="2"/>
        <v>3176.3000000000029</v>
      </c>
      <c r="I47" s="21">
        <f t="shared" si="3"/>
        <v>116.12122257976105</v>
      </c>
      <c r="J47" s="21">
        <f t="shared" si="4"/>
        <v>3658.7000000000007</v>
      </c>
      <c r="K47" s="22">
        <f t="shared" si="5"/>
        <v>119.0357020218312</v>
      </c>
    </row>
    <row r="48" spans="1:11" ht="19.899999999999999" customHeight="1" x14ac:dyDescent="0.25">
      <c r="A48" s="15" t="s">
        <v>87</v>
      </c>
      <c r="B48" s="16" t="s">
        <v>88</v>
      </c>
      <c r="C48" s="24">
        <f>C49+C51</f>
        <v>4582.5</v>
      </c>
      <c r="D48" s="24">
        <f t="shared" ref="D48:G48" si="16">D49+D51</f>
        <v>1254.8</v>
      </c>
      <c r="E48" s="24">
        <f t="shared" si="16"/>
        <v>30</v>
      </c>
      <c r="F48" s="24">
        <f t="shared" si="16"/>
        <v>30</v>
      </c>
      <c r="G48" s="24">
        <f t="shared" si="16"/>
        <v>30</v>
      </c>
      <c r="H48" s="21">
        <f t="shared" si="2"/>
        <v>-4552.5</v>
      </c>
      <c r="I48" s="21">
        <f t="shared" si="3"/>
        <v>0.65466448445171854</v>
      </c>
      <c r="J48" s="21">
        <f t="shared" si="4"/>
        <v>-1224.8</v>
      </c>
      <c r="K48" s="22">
        <f t="shared" si="5"/>
        <v>2.3908192540643927</v>
      </c>
    </row>
    <row r="49" spans="1:11" ht="46.15" customHeight="1" x14ac:dyDescent="0.25">
      <c r="A49" s="15" t="s">
        <v>95</v>
      </c>
      <c r="B49" s="16" t="s">
        <v>97</v>
      </c>
      <c r="C49" s="24">
        <f>C50</f>
        <v>15.8</v>
      </c>
      <c r="D49" s="24">
        <f t="shared" ref="D49:G49" si="17">D50</f>
        <v>6.7</v>
      </c>
      <c r="E49" s="24">
        <f t="shared" si="17"/>
        <v>0</v>
      </c>
      <c r="F49" s="24">
        <f t="shared" si="17"/>
        <v>0</v>
      </c>
      <c r="G49" s="24">
        <f t="shared" si="17"/>
        <v>0</v>
      </c>
      <c r="H49" s="21">
        <f t="shared" si="2"/>
        <v>-15.8</v>
      </c>
      <c r="I49" s="21">
        <f t="shared" si="3"/>
        <v>0</v>
      </c>
      <c r="J49" s="21">
        <f t="shared" si="4"/>
        <v>-6.7</v>
      </c>
      <c r="K49" s="22">
        <f t="shared" si="5"/>
        <v>0</v>
      </c>
    </row>
    <row r="50" spans="1:11" ht="49.15" customHeight="1" x14ac:dyDescent="0.25">
      <c r="A50" s="15" t="s">
        <v>96</v>
      </c>
      <c r="B50" s="16" t="s">
        <v>98</v>
      </c>
      <c r="C50" s="24">
        <v>15.8</v>
      </c>
      <c r="D50" s="24">
        <v>6.7</v>
      </c>
      <c r="E50" s="24"/>
      <c r="F50" s="24"/>
      <c r="G50" s="24"/>
      <c r="H50" s="21">
        <f t="shared" si="2"/>
        <v>-15.8</v>
      </c>
      <c r="I50" s="21">
        <f t="shared" si="3"/>
        <v>0</v>
      </c>
      <c r="J50" s="21">
        <f t="shared" si="4"/>
        <v>-6.7</v>
      </c>
      <c r="K50" s="22">
        <f t="shared" si="5"/>
        <v>0</v>
      </c>
    </row>
    <row r="51" spans="1:11" ht="18" customHeight="1" x14ac:dyDescent="0.25">
      <c r="A51" s="15" t="s">
        <v>89</v>
      </c>
      <c r="B51" s="16" t="s">
        <v>90</v>
      </c>
      <c r="C51" s="24">
        <f>C52</f>
        <v>4566.7</v>
      </c>
      <c r="D51" s="24">
        <f t="shared" ref="D51:G51" si="18">D52</f>
        <v>1248.0999999999999</v>
      </c>
      <c r="E51" s="24">
        <f t="shared" si="18"/>
        <v>30</v>
      </c>
      <c r="F51" s="24">
        <f t="shared" si="18"/>
        <v>30</v>
      </c>
      <c r="G51" s="24">
        <f t="shared" si="18"/>
        <v>30</v>
      </c>
      <c r="H51" s="21">
        <f t="shared" si="2"/>
        <v>-4536.7</v>
      </c>
      <c r="I51" s="21">
        <f t="shared" si="3"/>
        <v>0.65692951146341994</v>
      </c>
      <c r="J51" s="21">
        <f t="shared" si="4"/>
        <v>-1218.0999999999999</v>
      </c>
      <c r="K51" s="22">
        <f t="shared" si="5"/>
        <v>2.40365355340117</v>
      </c>
    </row>
    <row r="52" spans="1:11" ht="33.6" customHeight="1" x14ac:dyDescent="0.25">
      <c r="A52" s="15" t="s">
        <v>91</v>
      </c>
      <c r="B52" s="16" t="s">
        <v>92</v>
      </c>
      <c r="C52" s="24">
        <v>4566.7</v>
      </c>
      <c r="D52" s="24">
        <v>1248.0999999999999</v>
      </c>
      <c r="E52" s="24">
        <v>30</v>
      </c>
      <c r="F52" s="24">
        <v>30</v>
      </c>
      <c r="G52" s="24">
        <v>30</v>
      </c>
      <c r="H52" s="21">
        <f t="shared" si="2"/>
        <v>-4536.7</v>
      </c>
      <c r="I52" s="21">
        <f t="shared" si="3"/>
        <v>0.65692951146341994</v>
      </c>
      <c r="J52" s="21">
        <f t="shared" si="4"/>
        <v>-1218.0999999999999</v>
      </c>
      <c r="K52" s="22">
        <f t="shared" si="5"/>
        <v>2.40365355340117</v>
      </c>
    </row>
    <row r="53" spans="1:11" ht="47.25" x14ac:dyDescent="0.25">
      <c r="A53" s="12" t="s">
        <v>55</v>
      </c>
      <c r="B53" s="14" t="s">
        <v>57</v>
      </c>
      <c r="C53" s="21">
        <f t="shared" ref="C53:G53" si="19">C54+C55+C56</f>
        <v>14156.199999999999</v>
      </c>
      <c r="D53" s="21">
        <f t="shared" si="19"/>
        <v>14520.8</v>
      </c>
      <c r="E53" s="21">
        <f t="shared" si="19"/>
        <v>17597.2</v>
      </c>
      <c r="F53" s="21">
        <f t="shared" si="19"/>
        <v>11700</v>
      </c>
      <c r="G53" s="21">
        <f t="shared" si="19"/>
        <v>11900</v>
      </c>
      <c r="H53" s="21">
        <f t="shared" si="2"/>
        <v>3441.0000000000018</v>
      </c>
      <c r="I53" s="21">
        <f t="shared" si="3"/>
        <v>124.30737062205961</v>
      </c>
      <c r="J53" s="21">
        <f t="shared" si="4"/>
        <v>3076.4000000000015</v>
      </c>
      <c r="K53" s="22">
        <f t="shared" si="5"/>
        <v>121.1861605421189</v>
      </c>
    </row>
    <row r="54" spans="1:11" ht="94.15" customHeight="1" x14ac:dyDescent="0.25">
      <c r="A54" s="15" t="s">
        <v>56</v>
      </c>
      <c r="B54" s="16" t="s">
        <v>58</v>
      </c>
      <c r="C54" s="24">
        <v>93.9</v>
      </c>
      <c r="D54" s="24">
        <v>520.79999999999995</v>
      </c>
      <c r="E54" s="24">
        <v>3500</v>
      </c>
      <c r="F54" s="24">
        <v>3000</v>
      </c>
      <c r="G54" s="24">
        <v>3200</v>
      </c>
      <c r="H54" s="21">
        <f t="shared" si="2"/>
        <v>3406.1</v>
      </c>
      <c r="I54" s="21">
        <f t="shared" si="3"/>
        <v>3727.3695420660274</v>
      </c>
      <c r="J54" s="21">
        <f t="shared" si="4"/>
        <v>2979.2</v>
      </c>
      <c r="K54" s="22">
        <f t="shared" si="5"/>
        <v>672.04301075268825</v>
      </c>
    </row>
    <row r="55" spans="1:11" ht="47.25" x14ac:dyDescent="0.25">
      <c r="A55" s="15" t="s">
        <v>59</v>
      </c>
      <c r="B55" s="16" t="s">
        <v>60</v>
      </c>
      <c r="C55" s="24">
        <v>13038.9</v>
      </c>
      <c r="D55" s="24">
        <v>11000</v>
      </c>
      <c r="E55" s="24">
        <v>12397.2</v>
      </c>
      <c r="F55" s="24">
        <v>7000</v>
      </c>
      <c r="G55" s="24">
        <v>7000</v>
      </c>
      <c r="H55" s="21">
        <f t="shared" si="2"/>
        <v>-641.69999999999891</v>
      </c>
      <c r="I55" s="21">
        <f t="shared" si="3"/>
        <v>95.078572578975226</v>
      </c>
      <c r="J55" s="21">
        <f t="shared" si="4"/>
        <v>1397.2000000000007</v>
      </c>
      <c r="K55" s="22">
        <f t="shared" si="5"/>
        <v>112.7018181818182</v>
      </c>
    </row>
    <row r="56" spans="1:11" ht="79.150000000000006" customHeight="1" x14ac:dyDescent="0.25">
      <c r="A56" s="15" t="s">
        <v>61</v>
      </c>
      <c r="B56" s="16" t="s">
        <v>62</v>
      </c>
      <c r="C56" s="24">
        <v>1023.4</v>
      </c>
      <c r="D56" s="24">
        <v>3000</v>
      </c>
      <c r="E56" s="24">
        <v>1700</v>
      </c>
      <c r="F56" s="24">
        <v>1700</v>
      </c>
      <c r="G56" s="24">
        <v>1700</v>
      </c>
      <c r="H56" s="21">
        <f t="shared" si="2"/>
        <v>676.6</v>
      </c>
      <c r="I56" s="21">
        <f t="shared" si="3"/>
        <v>166.11295681063123</v>
      </c>
      <c r="J56" s="21">
        <f t="shared" si="4"/>
        <v>-1300</v>
      </c>
      <c r="K56" s="22">
        <f t="shared" si="5"/>
        <v>56.666666666666664</v>
      </c>
    </row>
    <row r="57" spans="1:11" ht="31.5" x14ac:dyDescent="0.25">
      <c r="A57" s="12" t="s">
        <v>116</v>
      </c>
      <c r="B57" s="14" t="s">
        <v>117</v>
      </c>
      <c r="C57" s="21">
        <v>1810.4</v>
      </c>
      <c r="D57" s="21"/>
      <c r="E57" s="21"/>
      <c r="F57" s="21"/>
      <c r="G57" s="21"/>
      <c r="H57" s="21">
        <f t="shared" si="2"/>
        <v>-1810.4</v>
      </c>
      <c r="I57" s="21">
        <f t="shared" si="3"/>
        <v>0</v>
      </c>
      <c r="J57" s="21"/>
      <c r="K57" s="22">
        <v>0</v>
      </c>
    </row>
    <row r="58" spans="1:11" ht="33.6" customHeight="1" x14ac:dyDescent="0.25">
      <c r="A58" s="12" t="s">
        <v>63</v>
      </c>
      <c r="B58" s="14" t="s">
        <v>64</v>
      </c>
      <c r="C58" s="21">
        <v>3879</v>
      </c>
      <c r="D58" s="21">
        <v>4000</v>
      </c>
      <c r="E58" s="21">
        <v>2154.4</v>
      </c>
      <c r="F58" s="21">
        <v>2316.8000000000002</v>
      </c>
      <c r="G58" s="21">
        <v>2266.8000000000002</v>
      </c>
      <c r="H58" s="21">
        <f t="shared" si="2"/>
        <v>-1724.6</v>
      </c>
      <c r="I58" s="21">
        <f t="shared" si="3"/>
        <v>55.54008765145656</v>
      </c>
      <c r="J58" s="21">
        <f t="shared" si="4"/>
        <v>-1845.6</v>
      </c>
      <c r="K58" s="22">
        <f t="shared" si="5"/>
        <v>53.86</v>
      </c>
    </row>
    <row r="59" spans="1:11" ht="16.899999999999999" customHeight="1" x14ac:dyDescent="0.25">
      <c r="A59" s="12" t="s">
        <v>120</v>
      </c>
      <c r="B59" s="14" t="s">
        <v>121</v>
      </c>
      <c r="C59" s="21">
        <v>-17.600000000000001</v>
      </c>
      <c r="D59" s="21">
        <v>4204.1000000000004</v>
      </c>
      <c r="E59" s="21">
        <v>2368.8000000000002</v>
      </c>
      <c r="F59" s="21"/>
      <c r="G59" s="21"/>
      <c r="H59" s="21">
        <f t="shared" si="2"/>
        <v>2386.4</v>
      </c>
      <c r="I59" s="21">
        <f t="shared" si="3"/>
        <v>-13459.09090909091</v>
      </c>
      <c r="J59" s="21">
        <f t="shared" si="4"/>
        <v>-1835.3000000000002</v>
      </c>
      <c r="K59" s="22">
        <f t="shared" si="5"/>
        <v>56.34499655098594</v>
      </c>
    </row>
    <row r="60" spans="1:11" ht="15.75" x14ac:dyDescent="0.25">
      <c r="A60" s="18" t="s">
        <v>65</v>
      </c>
      <c r="B60" s="14" t="s">
        <v>66</v>
      </c>
      <c r="C60" s="21">
        <f>C61+C66+C67</f>
        <v>3212015.0999999996</v>
      </c>
      <c r="D60" s="21">
        <f t="shared" ref="D60:G60" si="20">D61+D66+D67</f>
        <v>3458481</v>
      </c>
      <c r="E60" s="21">
        <f t="shared" si="20"/>
        <v>3225332.6999999997</v>
      </c>
      <c r="F60" s="21">
        <f t="shared" si="20"/>
        <v>2746698</v>
      </c>
      <c r="G60" s="21">
        <f t="shared" si="20"/>
        <v>2731500.5</v>
      </c>
      <c r="H60" s="21">
        <f t="shared" si="2"/>
        <v>13317.600000000093</v>
      </c>
      <c r="I60" s="21">
        <f t="shared" si="3"/>
        <v>100.41461822517583</v>
      </c>
      <c r="J60" s="21">
        <f t="shared" si="4"/>
        <v>-233148.30000000028</v>
      </c>
      <c r="K60" s="22">
        <f t="shared" si="5"/>
        <v>93.25865025715045</v>
      </c>
    </row>
    <row r="61" spans="1:11" ht="47.25" x14ac:dyDescent="0.25">
      <c r="A61" s="18" t="s">
        <v>67</v>
      </c>
      <c r="B61" s="19" t="s">
        <v>68</v>
      </c>
      <c r="C61" s="23">
        <f>C62+C63+C64+C65</f>
        <v>3234866.8</v>
      </c>
      <c r="D61" s="23">
        <f>D62+D63+D64+D65</f>
        <v>3471770.4</v>
      </c>
      <c r="E61" s="23">
        <f>E62+E63+E64+E65</f>
        <v>3224747.9</v>
      </c>
      <c r="F61" s="23">
        <f>F62+F63+F64+F65</f>
        <v>2746113.2</v>
      </c>
      <c r="G61" s="23">
        <f>G62+G63+G64+G65</f>
        <v>2730915.7</v>
      </c>
      <c r="H61" s="21">
        <f t="shared" si="2"/>
        <v>-10118.899999999907</v>
      </c>
      <c r="I61" s="21">
        <f t="shared" si="3"/>
        <v>99.687192684409766</v>
      </c>
      <c r="J61" s="21">
        <f t="shared" si="4"/>
        <v>-247022.5</v>
      </c>
      <c r="K61" s="22">
        <f t="shared" si="5"/>
        <v>92.884826139424419</v>
      </c>
    </row>
    <row r="62" spans="1:11" ht="31.5" x14ac:dyDescent="0.25">
      <c r="A62" s="18" t="s">
        <v>69</v>
      </c>
      <c r="B62" s="13" t="s">
        <v>70</v>
      </c>
      <c r="C62" s="21">
        <v>653645.1</v>
      </c>
      <c r="D62" s="21">
        <v>553727</v>
      </c>
      <c r="E62" s="21">
        <v>471315</v>
      </c>
      <c r="F62" s="21">
        <v>354118</v>
      </c>
      <c r="G62" s="21">
        <v>287377</v>
      </c>
      <c r="H62" s="21">
        <f t="shared" si="2"/>
        <v>-182330.09999999998</v>
      </c>
      <c r="I62" s="21">
        <f t="shared" si="3"/>
        <v>72.105642649199083</v>
      </c>
      <c r="J62" s="21">
        <f t="shared" si="4"/>
        <v>-82412</v>
      </c>
      <c r="K62" s="22">
        <f t="shared" si="5"/>
        <v>85.11685361197847</v>
      </c>
    </row>
    <row r="63" spans="1:11" ht="44.45" customHeight="1" x14ac:dyDescent="0.25">
      <c r="A63" s="18" t="s">
        <v>71</v>
      </c>
      <c r="B63" s="14" t="s">
        <v>72</v>
      </c>
      <c r="C63" s="21">
        <v>688693.3</v>
      </c>
      <c r="D63" s="21">
        <v>860399.1</v>
      </c>
      <c r="E63" s="21">
        <v>588090.9</v>
      </c>
      <c r="F63" s="21">
        <v>159580.70000000001</v>
      </c>
      <c r="G63" s="21">
        <v>148218.29999999999</v>
      </c>
      <c r="H63" s="21">
        <f t="shared" si="2"/>
        <v>-100602.40000000002</v>
      </c>
      <c r="I63" s="21">
        <f t="shared" si="3"/>
        <v>85.392278391556871</v>
      </c>
      <c r="J63" s="21">
        <f t="shared" si="4"/>
        <v>-272308.19999999995</v>
      </c>
      <c r="K63" s="22">
        <f t="shared" si="5"/>
        <v>68.350943184389664</v>
      </c>
    </row>
    <row r="64" spans="1:11" ht="32.450000000000003" customHeight="1" x14ac:dyDescent="0.25">
      <c r="A64" s="18" t="s">
        <v>73</v>
      </c>
      <c r="B64" s="14" t="s">
        <v>74</v>
      </c>
      <c r="C64" s="21">
        <v>1869706.4</v>
      </c>
      <c r="D64" s="21">
        <v>1988582.5</v>
      </c>
      <c r="E64" s="21">
        <v>2163927.2999999998</v>
      </c>
      <c r="F64" s="21">
        <v>2230999.7999999998</v>
      </c>
      <c r="G64" s="21">
        <v>2293905.7000000002</v>
      </c>
      <c r="H64" s="21">
        <f t="shared" si="2"/>
        <v>294220.89999999991</v>
      </c>
      <c r="I64" s="21">
        <f t="shared" si="3"/>
        <v>115.73620863682126</v>
      </c>
      <c r="J64" s="21">
        <f t="shared" si="4"/>
        <v>175344.79999999981</v>
      </c>
      <c r="K64" s="22">
        <f t="shared" si="5"/>
        <v>108.81757734466635</v>
      </c>
    </row>
    <row r="65" spans="1:11" ht="15.75" x14ac:dyDescent="0.25">
      <c r="A65" s="12" t="s">
        <v>75</v>
      </c>
      <c r="B65" s="14" t="s">
        <v>76</v>
      </c>
      <c r="C65" s="21">
        <v>22822</v>
      </c>
      <c r="D65" s="21">
        <v>69061.8</v>
      </c>
      <c r="E65" s="21">
        <v>1414.7</v>
      </c>
      <c r="F65" s="21">
        <v>1414.7</v>
      </c>
      <c r="G65" s="21">
        <v>1414.7</v>
      </c>
      <c r="H65" s="21">
        <f t="shared" si="2"/>
        <v>-21407.3</v>
      </c>
      <c r="I65" s="21">
        <f t="shared" si="3"/>
        <v>6.1988432214529841</v>
      </c>
      <c r="J65" s="21">
        <f t="shared" si="4"/>
        <v>-67647.100000000006</v>
      </c>
      <c r="K65" s="22">
        <f t="shared" si="5"/>
        <v>2.0484551517626239</v>
      </c>
    </row>
    <row r="66" spans="1:11" ht="18" customHeight="1" x14ac:dyDescent="0.25">
      <c r="A66" s="12" t="s">
        <v>77</v>
      </c>
      <c r="B66" s="14" t="s">
        <v>78</v>
      </c>
      <c r="C66" s="21">
        <v>3894.5</v>
      </c>
      <c r="D66" s="21">
        <v>520.4</v>
      </c>
      <c r="E66" s="21">
        <v>584.79999999999995</v>
      </c>
      <c r="F66" s="21">
        <v>584.79999999999995</v>
      </c>
      <c r="G66" s="21">
        <v>584.79999999999995</v>
      </c>
      <c r="H66" s="21">
        <f t="shared" si="2"/>
        <v>-3309.7</v>
      </c>
      <c r="I66" s="21">
        <f t="shared" si="3"/>
        <v>15.016048273205801</v>
      </c>
      <c r="J66" s="21">
        <f t="shared" si="4"/>
        <v>64.399999999999977</v>
      </c>
      <c r="K66" s="22">
        <f t="shared" si="5"/>
        <v>112.3750960799385</v>
      </c>
    </row>
    <row r="67" spans="1:11" ht="81" customHeight="1" x14ac:dyDescent="0.25">
      <c r="A67" s="12"/>
      <c r="B67" s="14" t="s">
        <v>110</v>
      </c>
      <c r="C67" s="21">
        <v>-26746.2</v>
      </c>
      <c r="D67" s="21">
        <v>-13809.8</v>
      </c>
      <c r="E67" s="21"/>
      <c r="F67" s="21"/>
      <c r="G67" s="21"/>
      <c r="H67" s="21">
        <f t="shared" si="2"/>
        <v>26746.2</v>
      </c>
      <c r="I67" s="21">
        <f t="shared" si="3"/>
        <v>0</v>
      </c>
      <c r="J67" s="21">
        <f t="shared" si="4"/>
        <v>13809.8</v>
      </c>
      <c r="K67" s="22">
        <f t="shared" si="5"/>
        <v>0</v>
      </c>
    </row>
    <row r="68" spans="1:11" ht="18.600000000000001" customHeight="1" x14ac:dyDescent="0.25">
      <c r="A68" s="12" t="s">
        <v>79</v>
      </c>
      <c r="B68" s="14" t="s">
        <v>81</v>
      </c>
      <c r="C68" s="21">
        <f>C60+C14</f>
        <v>4035640.3999999994</v>
      </c>
      <c r="D68" s="21">
        <f>D60+D14</f>
        <v>4371251.9000000004</v>
      </c>
      <c r="E68" s="21">
        <f>E60+E14</f>
        <v>4203692.0999999996</v>
      </c>
      <c r="F68" s="21">
        <f>F60+F14</f>
        <v>3735080.3</v>
      </c>
      <c r="G68" s="21">
        <f>G60+G14</f>
        <v>3738976.1</v>
      </c>
      <c r="H68" s="21">
        <f t="shared" si="2"/>
        <v>168051.70000000019</v>
      </c>
      <c r="I68" s="21">
        <f t="shared" si="3"/>
        <v>104.16418915818169</v>
      </c>
      <c r="J68" s="21">
        <f t="shared" si="4"/>
        <v>-167559.80000000075</v>
      </c>
      <c r="K68" s="22">
        <f t="shared" si="5"/>
        <v>96.166777759936437</v>
      </c>
    </row>
    <row r="69" spans="1:11" ht="14.45" customHeight="1" x14ac:dyDescent="0.3">
      <c r="A69" s="3"/>
      <c r="H69" s="7"/>
      <c r="I69" s="7"/>
      <c r="J69" s="6"/>
      <c r="K69" s="6"/>
    </row>
  </sheetData>
  <mergeCells count="15">
    <mergeCell ref="A3:J3"/>
    <mergeCell ref="A5:J5"/>
    <mergeCell ref="A6:J6"/>
    <mergeCell ref="A8:J8"/>
    <mergeCell ref="G11:G12"/>
    <mergeCell ref="C9:C12"/>
    <mergeCell ref="E9:G10"/>
    <mergeCell ref="F11:F12"/>
    <mergeCell ref="B9:B12"/>
    <mergeCell ref="A9:A12"/>
    <mergeCell ref="H9:K10"/>
    <mergeCell ref="H11:I11"/>
    <mergeCell ref="J11:K11"/>
    <mergeCell ref="E11:E12"/>
    <mergeCell ref="D9:D12"/>
  </mergeCells>
  <pageMargins left="0.2" right="0.21" top="0.57999999999999996" bottom="0.43307086614173229" header="0" footer="0"/>
  <pageSetup paperSize="9" scale="78" fitToWidth="1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2021-11-12T11:25:11Z</dcterms:modified>
</cp:coreProperties>
</file>