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Лист1" sheetId="1" state="visible" r:id="rId2"/>
  </sheets>
  <definedNames>
    <definedName function="false" hidden="false" localSheetId="0" name="_xlnm.Print_Area" vbProcedure="false">Лист1!$A$1:$T$52</definedName>
    <definedName function="false" hidden="false" localSheetId="0" name="Excel_BuiltIn_Print_Area" vbProcedure="false">Лист1!$A$1:$S$52</definedName>
    <definedName function="false" hidden="false" localSheetId="0" name="Excel_BuiltIn_Print_Titles" vbProcedure="false">(Лист1!$A:$S~Лист1!$A$6:$IS$8)</definedName>
    <definedName function="false" hidden="false" localSheetId="0" name="_xlnm.Print_Area" vbProcedure="false">Лист1!$A$1:$T$52</definedName>
    <definedName function="false" hidden="false" localSheetId="0" name="_xlnm.Print_Area_0" vbProcedure="false">Лист1!$A$1:$T$52</definedName>
    <definedName function="false" hidden="false" localSheetId="0" name="_xlnm.Print_Titles" vbProcedure="false">Лист1!$A:$S;Лист1!$6:$8</definedName>
  </definedName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<sst xmlns="http://schemas.openxmlformats.org/spreadsheetml/2006/main" count="118" uniqueCount="71">
  <si>
    <t xml:space="preserve">Приложение №2</t>
  </si>
  <si>
    <t xml:space="preserve">Анализ планируемых поступлений доходов в бюджет Минераловодского городского округа на плановый период 2021-2023 годов в сравнении с утвержденными (уточненными) плановыми назначениями на период 2020-2022 годов</t>
  </si>
  <si>
    <t xml:space="preserve">(в рублях)</t>
  </si>
  <si>
    <t xml:space="preserve">наименование показателей</t>
  </si>
  <si>
    <r>
      <rPr>
        <b val="true"/>
        <sz val="11"/>
        <rFont val="Times New Roman"/>
        <family val="1"/>
        <charset val="204"/>
      </rPr>
      <t xml:space="preserve">Первоначальные плановые назначения </t>
    </r>
    <r>
      <rPr>
        <sz val="10"/>
        <rFont val="Times New Roman"/>
        <family val="1"/>
        <charset val="204"/>
      </rPr>
      <t xml:space="preserve">(решение СдМГО от 13.12.2019 г. №726)</t>
    </r>
  </si>
  <si>
    <r>
      <rPr>
        <b val="true"/>
        <sz val="11"/>
        <rFont val="Times New Roman"/>
        <family val="1"/>
        <charset val="204"/>
      </rPr>
      <t xml:space="preserve">Уточненные плановые назначения</t>
    </r>
    <r>
      <rPr>
        <sz val="9"/>
        <rFont val="Times New Roman"/>
        <family val="1"/>
        <charset val="204"/>
      </rPr>
      <t xml:space="preserve">  </t>
    </r>
    <r>
      <rPr>
        <sz val="9"/>
        <color rgb="FF000000"/>
        <rFont val="Times New Roman"/>
        <family val="1"/>
        <charset val="204"/>
      </rPr>
      <t xml:space="preserve">(решение СдМГО от 20.10.2020 г. №12) </t>
    </r>
  </si>
  <si>
    <t xml:space="preserve">Проект бюджета на 2021 год</t>
  </si>
  <si>
    <t xml:space="preserve">2021 г. к утв. первоначальным плановым назначениям на 2021г.</t>
  </si>
  <si>
    <t xml:space="preserve">2010 г. в % к исполнению за 2008 г.</t>
  </si>
  <si>
    <t xml:space="preserve">2021 г. к уточненным плановым назначениям на 2021г.</t>
  </si>
  <si>
    <t xml:space="preserve">Проект бюджета на 2022 год</t>
  </si>
  <si>
    <t xml:space="preserve">2022 г. к утв. первоначальным плановым назначениям на 2022 г.</t>
  </si>
  <si>
    <t xml:space="preserve">2022 г. к уточненным плановым назначениям на 2022 г.</t>
  </si>
  <si>
    <t xml:space="preserve">Проект бюджета на 2023 год</t>
  </si>
  <si>
    <t xml:space="preserve">2020 год</t>
  </si>
  <si>
    <t xml:space="preserve">2021 год</t>
  </si>
  <si>
    <t xml:space="preserve">2022 год</t>
  </si>
  <si>
    <t xml:space="preserve">сумма </t>
  </si>
  <si>
    <t xml:space="preserve">уд. вес (%)</t>
  </si>
  <si>
    <t xml:space="preserve">абсолютное отклонение (+;-) (гр.8-гр.3)</t>
  </si>
  <si>
    <t xml:space="preserve">в % (гр.8/ гр.3)</t>
  </si>
  <si>
    <t xml:space="preserve">абсолютное отклонение (+;-) (гр.8-гр.6)</t>
  </si>
  <si>
    <t xml:space="preserve">в % (гр.8/ гр.6)</t>
  </si>
  <si>
    <t xml:space="preserve">абсолютное отклонение (+;-) (гр.14-гр.4)</t>
  </si>
  <si>
    <t xml:space="preserve">в % (гр.14/ гр.4)</t>
  </si>
  <si>
    <t xml:space="preserve">абсолютное отклонение (+;-) (гр.14-гр.7)</t>
  </si>
  <si>
    <t xml:space="preserve">в % (гр.14/ гр.7)</t>
  </si>
  <si>
    <t xml:space="preserve">Доходы бюджета –итого</t>
  </si>
  <si>
    <t xml:space="preserve">Налоговые и неналоговые доходы</t>
  </si>
  <si>
    <t xml:space="preserve">Налоговые доходы</t>
  </si>
  <si>
    <t xml:space="preserve">в том числе:</t>
  </si>
  <si>
    <t xml:space="preserve">Налог на доходы физических лиц</t>
  </si>
  <si>
    <t xml:space="preserve">Налоги на товары (работы, услуги), реализуемые на территории РФ (акцизы по подакцизным товарам (продукции), производимым на территории РФ)</t>
  </si>
  <si>
    <t xml:space="preserve">Налоги на совокупный доход, из них:</t>
  </si>
  <si>
    <t xml:space="preserve">1) налог, взимаемый в связи с применением упрощенной системы налогообложения</t>
  </si>
  <si>
    <t xml:space="preserve">-</t>
  </si>
  <si>
    <t xml:space="preserve">2) единый налог на вмененный доход для отдельных видов деятельности</t>
  </si>
  <si>
    <t xml:space="preserve">3) единый сельскохозяйственный налог</t>
  </si>
  <si>
    <t xml:space="preserve">4) налог, взимаемый в связи с применением патентной системы налогообложения </t>
  </si>
  <si>
    <t xml:space="preserve">Налоги на имущество, из них:</t>
  </si>
  <si>
    <t xml:space="preserve">1) налог на имущество физических лиц</t>
  </si>
  <si>
    <t xml:space="preserve">2) земельный налог</t>
  </si>
  <si>
    <t xml:space="preserve">Государственная пошлина</t>
  </si>
  <si>
    <t xml:space="preserve">Задолженность и перерасчеты по отмененным налогам, сборам и иным обязательным платежам</t>
  </si>
  <si>
    <t xml:space="preserve">Неналоговые доходы</t>
  </si>
  <si>
    <t xml:space="preserve">Доходы от использования имущества, находящегося в государственной и муниципальной собственности, из них:</t>
  </si>
  <si>
    <t xml:space="preserve">1) доходы, получаемые в виде арендной платы за земельные участки, государственная собственность на которые не разграничена, а так же средства от продажи права на заключение договоров аренды указанных земельных участков </t>
  </si>
  <si>
    <t xml:space="preserve">2) 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</si>
  <si>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 xml:space="preserve">3) доходы от сдачи в аренду имущества, находящегося в оперативном управлении органов местного самоуправления и созданных ими учреждений  (за исключением имущества муниципальных бюджетных и автономных учреждений)</t>
  </si>
  <si>
    <t xml:space="preserve">4) доходы от сдачи в аренду имущества, составляющего муниципальную казну (за исключением земельных участков)</t>
  </si>
  <si>
    <t xml:space="preserve">5) прочие доходы от использования имущества, находящегося в муниципальной собственности</t>
  </si>
  <si>
    <t xml:space="preserve">Платежи при пользовании природными ресурсами (плата за негативное воздействие на окружающую среду</t>
  </si>
  <si>
    <t xml:space="preserve">Доходы от оказания платных услуг (работ) и компенсации затрат государства</t>
  </si>
  <si>
    <t xml:space="preserve">Доходы от продажи материальных и нематериальных активов, из них:</t>
  </si>
  <si>
    <t xml:space="preserve">1) доходы от реализации имущества, находящегося в муниципальной собственности (за исключением движимого имущества бюджетных и автономных учреждений, а также имущества  муниципальных унитарных предприятий, в том числе казенных) </t>
  </si>
  <si>
    <t xml:space="preserve">2) доходы от продажи земельных участков,находящихся в государственной и муниципальной собственности</t>
  </si>
  <si>
    <t xml:space="preserve">3) 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 </t>
  </si>
  <si>
    <t xml:space="preserve">Административные платежи и сборы</t>
  </si>
  <si>
    <t xml:space="preserve">Штрафы,санкции,возмещение ущерба</t>
  </si>
  <si>
    <t xml:space="preserve">Прочие неналоговые доходы</t>
  </si>
  <si>
    <t xml:space="preserve">Безвозмездные поступления  </t>
  </si>
  <si>
    <t xml:space="preserve">Безвозмездные поступления от других бюджетов бюджетной системы РФ</t>
  </si>
  <si>
    <t xml:space="preserve">Дотации бюджетам бюджетной системы РФ, из них:</t>
  </si>
  <si>
    <t xml:space="preserve">1) дотации бюджетам городских округов на выравнивание бюджетной обеспеченности</t>
  </si>
  <si>
    <t xml:space="preserve">2) дотации бюджетам городских округов на поддержку мер по обеспечению сбалансированности бюджетов </t>
  </si>
  <si>
    <t xml:space="preserve">Субсидии бюджетам бюджетной системы РФ (межбюджетные субсидии)</t>
  </si>
  <si>
    <t xml:space="preserve">Субвенции бюджетам бюджетной системы РФ</t>
  </si>
  <si>
    <t xml:space="preserve">Иные межбюджетные трансферты</t>
  </si>
  <si>
    <t xml:space="preserve">Прочие безвозмездные поступления </t>
  </si>
  <si>
    <t xml:space="preserve">Доходы бюджетов бюджетной системы РФ от возврата бюджетами бюджетной системы РФ и организациями остатков субсидий, субвенций и иных межбюджетных трансфертов, имеющих целевое назначение, прошлых лет </t>
  </si>
  <si>
    <t xml:space="preserve">Возврат остатков субсидий, субвенций и иных межбюджетных трансфертов прошлых лет</t>
  </si>
</sst>
</file>

<file path=xl/styles.xml><?xml version="1.0" encoding="utf-8"?>
<styleSheet xmlns="http://schemas.openxmlformats.org/spreadsheetml/2006/main">
  <numFmts count="5">
    <numFmt numFmtId="164" formatCode="General"/>
    <numFmt numFmtId="165" formatCode="#,##0"/>
    <numFmt numFmtId="166" formatCode="#,##0.0"/>
    <numFmt numFmtId="167" formatCode="#,##0.00"/>
    <numFmt numFmtId="168" formatCode="#,##0.00;\-#,##0.00"/>
  </numFmts>
  <fonts count="20">
    <font>
      <sz val="10"/>
      <name val="Arial"/>
      <family val="2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Times New Roman"/>
      <family val="1"/>
      <charset val="204"/>
    </font>
    <font>
      <b val="true"/>
      <sz val="10"/>
      <name val="Times New Roman"/>
      <family val="1"/>
      <charset val="204"/>
    </font>
    <font>
      <sz val="12"/>
      <name val="Times New Roman"/>
      <family val="1"/>
      <charset val="204"/>
    </font>
    <font>
      <b val="true"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  <font>
      <sz val="11"/>
      <name val="Times New Roman"/>
      <family val="1"/>
      <charset val="204"/>
    </font>
    <font>
      <b val="true"/>
      <sz val="11"/>
      <name val="Times New Roman"/>
      <family val="1"/>
      <charset val="204"/>
    </font>
    <font>
      <sz val="9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8"/>
      <name val="Times New Roman"/>
      <family val="1"/>
      <charset val="204"/>
    </font>
    <font>
      <b val="true"/>
      <sz val="12"/>
      <name val="Times New Roman"/>
      <family val="1"/>
      <charset val="204"/>
    </font>
    <font>
      <b val="true"/>
      <sz val="10"/>
      <name val="Arial"/>
      <family val="2"/>
      <charset val="204"/>
    </font>
    <font>
      <b val="true"/>
      <sz val="8"/>
      <name val="Times New Roman"/>
      <family val="1"/>
      <charset val="204"/>
    </font>
    <font>
      <b val="true"/>
      <sz val="11"/>
      <name val="Arial"/>
      <family val="2"/>
      <charset val="204"/>
    </font>
    <font>
      <sz val="1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2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5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4" fillId="0" borderId="0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6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9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4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0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1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0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4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4" fillId="2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14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5" fillId="0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5" fontId="11" fillId="0" borderId="1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6" fontId="11" fillId="2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11" fillId="2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11" fillId="2" borderId="1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5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5" fillId="0" borderId="1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5" fontId="11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11" fillId="2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7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10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8" fillId="2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11" fillId="0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7" fontId="11" fillId="2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5" fillId="2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5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16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6" fillId="0" borderId="1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7" fontId="10" fillId="2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10" fillId="2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10" fillId="2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11" fillId="2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10" fillId="2" borderId="1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5" fontId="10" fillId="0" borderId="1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4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10" fillId="2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19" fillId="2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10" fillId="2" borderId="1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8" fontId="10" fillId="2" borderId="1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7" fontId="11" fillId="2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0" borderId="1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6" fontId="10" fillId="2" borderId="1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15" fillId="0" borderId="1" xfId="0" applyFont="true" applyBorder="true" applyAlignment="true" applyProtection="false">
      <alignment horizontal="left" vertical="top" textRotation="0" wrapText="tru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IS86"/>
  <sheetViews>
    <sheetView windowProtection="false" showFormulas="false" showGridLines="true" showRowColHeaders="true" showZeros="true" rightToLeft="false" tabSelected="true" showOutlineSymbols="true" defaultGridColor="true" view="pageBreakPreview" topLeftCell="A16" colorId="64" zoomScale="100" zoomScaleNormal="100" zoomScalePageLayoutView="100" workbookViewId="0">
      <selection pane="topLeft" activeCell="R11" activeCellId="0" sqref="R11"/>
    </sheetView>
  </sheetViews>
  <sheetFormatPr defaultRowHeight="12.8"/>
  <cols>
    <col collapsed="false" hidden="false" max="1" min="1" style="1" width="29.6989795918367"/>
    <col collapsed="false" hidden="false" max="2" min="2" style="1" width="14.6683673469388"/>
    <col collapsed="false" hidden="false" max="4" min="3" style="1" width="13.9030612244898"/>
    <col collapsed="false" hidden="false" max="5" min="5" style="1" width="13.6326530612245"/>
    <col collapsed="false" hidden="false" max="6" min="6" style="1" width="14.1734693877551"/>
    <col collapsed="false" hidden="false" max="7" min="7" style="1" width="13.9030612244898"/>
    <col collapsed="false" hidden="false" max="8" min="8" style="1" width="13.6326530612245"/>
    <col collapsed="false" hidden="false" max="9" min="9" style="1" width="6.0765306122449"/>
    <col collapsed="false" hidden="false" max="10" min="10" style="1" width="13.9030612244898"/>
    <col collapsed="false" hidden="false" max="11" min="11" style="1" width="8.10204081632653"/>
    <col collapsed="false" hidden="false" max="12" min="12" style="1" width="15.1173469387755"/>
    <col collapsed="false" hidden="false" max="13" min="13" style="1" width="7.83163265306122"/>
    <col collapsed="false" hidden="false" max="14" min="14" style="1" width="13.6326530612245"/>
    <col collapsed="false" hidden="false" max="15" min="15" style="1" width="6.61224489795918"/>
    <col collapsed="false" hidden="false" max="16" min="16" style="1" width="14.1020408163265"/>
    <col collapsed="false" hidden="false" max="17" min="17" style="1" width="7.69387755102041"/>
    <col collapsed="false" hidden="false" max="18" min="18" style="1" width="13.1122448979592"/>
    <col collapsed="false" hidden="false" max="19" min="19" style="1" width="8.23469387755102"/>
    <col collapsed="false" hidden="false" max="20" min="20" style="1" width="14.0408163265306"/>
    <col collapsed="false" hidden="false" max="243" min="21" style="1" width="11.0714285714286"/>
  </cols>
  <sheetData>
    <row r="1" s="3" customFormat="true" ht="12.75" hidden="true" customHeight="false" outlineLevel="0" collapsed="false">
      <c r="A1" s="2"/>
      <c r="H1" s="4"/>
      <c r="I1" s="4"/>
      <c r="J1" s="4"/>
      <c r="K1" s="4"/>
      <c r="L1" s="5"/>
      <c r="M1" s="4"/>
      <c r="IJ1" s="6"/>
      <c r="IK1" s="6"/>
      <c r="IL1" s="6"/>
      <c r="IM1" s="6"/>
      <c r="IN1" s="6"/>
      <c r="IO1" s="6"/>
      <c r="IP1" s="6"/>
      <c r="IQ1" s="6"/>
    </row>
    <row r="2" customFormat="false" ht="12.65" hidden="false" customHeight="true" outlineLevel="0" collapsed="false">
      <c r="A2" s="2"/>
      <c r="B2" s="3"/>
      <c r="C2" s="3"/>
      <c r="D2" s="3"/>
      <c r="E2" s="3"/>
      <c r="F2" s="3"/>
      <c r="G2" s="3"/>
      <c r="H2" s="4"/>
      <c r="I2" s="4"/>
      <c r="J2" s="4"/>
      <c r="K2" s="4"/>
      <c r="L2" s="0"/>
      <c r="M2" s="5"/>
      <c r="R2" s="7" t="s">
        <v>0</v>
      </c>
      <c r="S2" s="7"/>
      <c r="T2" s="5"/>
      <c r="IJ2" s="6"/>
      <c r="IK2" s="6"/>
      <c r="IL2" s="6"/>
      <c r="IM2" s="6"/>
      <c r="IN2" s="6"/>
      <c r="IO2" s="6"/>
      <c r="IP2" s="6"/>
      <c r="IQ2" s="6"/>
    </row>
    <row r="3" customFormat="false" ht="12.65" hidden="false" customHeight="true" outlineLevel="0" collapsed="false">
      <c r="A3" s="2"/>
      <c r="B3" s="3"/>
      <c r="C3" s="3"/>
      <c r="D3" s="3"/>
      <c r="E3" s="3"/>
      <c r="F3" s="3"/>
      <c r="G3" s="3"/>
      <c r="H3" s="4"/>
      <c r="I3" s="4"/>
      <c r="J3" s="4"/>
      <c r="K3" s="4"/>
      <c r="L3" s="0"/>
      <c r="M3" s="5"/>
      <c r="R3" s="5"/>
      <c r="S3" s="5"/>
      <c r="T3" s="5"/>
      <c r="IJ3" s="6"/>
      <c r="IK3" s="6"/>
      <c r="IL3" s="6"/>
      <c r="IM3" s="6"/>
      <c r="IN3" s="6"/>
      <c r="IO3" s="6"/>
      <c r="IP3" s="6"/>
      <c r="IQ3" s="6"/>
    </row>
    <row r="4" s="9" customFormat="true" ht="35.95" hidden="false" customHeight="true" outlineLevel="0" collapsed="false">
      <c r="A4" s="8" t="s">
        <v>1</v>
      </c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IJ4" s="10"/>
      <c r="IK4" s="10"/>
      <c r="IL4" s="10"/>
      <c r="IM4" s="10"/>
      <c r="IN4" s="10"/>
      <c r="IO4" s="10"/>
      <c r="IP4" s="10"/>
      <c r="IQ4" s="10"/>
    </row>
    <row r="5" s="3" customFormat="true" ht="14.65" hidden="false" customHeight="false" outlineLevel="0" collapsed="false">
      <c r="A5" s="2"/>
      <c r="H5" s="4"/>
      <c r="I5" s="4"/>
      <c r="J5" s="4"/>
      <c r="K5" s="4"/>
      <c r="L5" s="4"/>
      <c r="M5" s="4"/>
      <c r="R5" s="11" t="s">
        <v>2</v>
      </c>
      <c r="IJ5" s="6"/>
      <c r="IK5" s="6"/>
      <c r="IL5" s="6"/>
      <c r="IM5" s="6"/>
      <c r="IN5" s="6"/>
      <c r="IO5" s="6"/>
      <c r="IP5" s="6"/>
      <c r="IQ5" s="6"/>
    </row>
    <row r="6" customFormat="false" ht="66.4" hidden="false" customHeight="true" outlineLevel="0" collapsed="false">
      <c r="A6" s="12" t="s">
        <v>3</v>
      </c>
      <c r="B6" s="13" t="s">
        <v>4</v>
      </c>
      <c r="C6" s="13"/>
      <c r="D6" s="13"/>
      <c r="E6" s="13" t="s">
        <v>5</v>
      </c>
      <c r="F6" s="13"/>
      <c r="G6" s="13"/>
      <c r="H6" s="13" t="s">
        <v>6</v>
      </c>
      <c r="I6" s="13"/>
      <c r="J6" s="12" t="s">
        <v>7</v>
      </c>
      <c r="K6" s="12" t="s">
        <v>8</v>
      </c>
      <c r="L6" s="12" t="s">
        <v>9</v>
      </c>
      <c r="M6" s="12" t="s">
        <v>8</v>
      </c>
      <c r="N6" s="13" t="s">
        <v>10</v>
      </c>
      <c r="O6" s="13"/>
      <c r="P6" s="12" t="s">
        <v>11</v>
      </c>
      <c r="Q6" s="12" t="s">
        <v>8</v>
      </c>
      <c r="R6" s="12" t="s">
        <v>12</v>
      </c>
      <c r="S6" s="12" t="s">
        <v>8</v>
      </c>
      <c r="T6" s="13" t="s">
        <v>13</v>
      </c>
    </row>
    <row r="7" customFormat="false" ht="53.7" hidden="false" customHeight="false" outlineLevel="0" collapsed="false">
      <c r="A7" s="12"/>
      <c r="B7" s="13" t="s">
        <v>14</v>
      </c>
      <c r="C7" s="13" t="s">
        <v>15</v>
      </c>
      <c r="D7" s="13" t="s">
        <v>16</v>
      </c>
      <c r="E7" s="13" t="s">
        <v>14</v>
      </c>
      <c r="F7" s="13" t="s">
        <v>15</v>
      </c>
      <c r="G7" s="13" t="s">
        <v>16</v>
      </c>
      <c r="H7" s="14" t="s">
        <v>17</v>
      </c>
      <c r="I7" s="12" t="s">
        <v>18</v>
      </c>
      <c r="J7" s="12" t="s">
        <v>19</v>
      </c>
      <c r="K7" s="12" t="s">
        <v>20</v>
      </c>
      <c r="L7" s="12" t="s">
        <v>21</v>
      </c>
      <c r="M7" s="12" t="s">
        <v>22</v>
      </c>
      <c r="N7" s="14" t="s">
        <v>17</v>
      </c>
      <c r="O7" s="12" t="s">
        <v>18</v>
      </c>
      <c r="P7" s="12" t="s">
        <v>23</v>
      </c>
      <c r="Q7" s="12" t="s">
        <v>24</v>
      </c>
      <c r="R7" s="12" t="s">
        <v>25</v>
      </c>
      <c r="S7" s="12" t="s">
        <v>26</v>
      </c>
      <c r="T7" s="14" t="s">
        <v>17</v>
      </c>
    </row>
    <row r="8" s="18" customFormat="true" ht="14.65" hidden="false" customHeight="false" outlineLevel="0" collapsed="false">
      <c r="A8" s="15" t="n">
        <v>1</v>
      </c>
      <c r="B8" s="15" t="n">
        <v>2</v>
      </c>
      <c r="C8" s="16" t="n">
        <v>3</v>
      </c>
      <c r="D8" s="15" t="n">
        <v>4</v>
      </c>
      <c r="E8" s="15" t="n">
        <v>5</v>
      </c>
      <c r="F8" s="15" t="n">
        <v>6</v>
      </c>
      <c r="G8" s="15" t="n">
        <v>7</v>
      </c>
      <c r="H8" s="17" t="n">
        <v>8</v>
      </c>
      <c r="I8" s="15" t="n">
        <v>9</v>
      </c>
      <c r="J8" s="15" t="n">
        <v>10</v>
      </c>
      <c r="K8" s="15" t="n">
        <v>11</v>
      </c>
      <c r="L8" s="15" t="n">
        <v>12</v>
      </c>
      <c r="M8" s="15" t="n">
        <v>13</v>
      </c>
      <c r="N8" s="17" t="n">
        <v>14</v>
      </c>
      <c r="O8" s="15" t="n">
        <v>15</v>
      </c>
      <c r="P8" s="15" t="n">
        <v>16</v>
      </c>
      <c r="Q8" s="15" t="n">
        <v>17</v>
      </c>
      <c r="R8" s="15" t="n">
        <v>18</v>
      </c>
      <c r="S8" s="15" t="n">
        <v>19</v>
      </c>
      <c r="T8" s="15" t="n">
        <v>20</v>
      </c>
      <c r="IJ8" s="0"/>
      <c r="IK8" s="0"/>
      <c r="IL8" s="0"/>
      <c r="IM8" s="0"/>
      <c r="IN8" s="0"/>
      <c r="IO8" s="0"/>
      <c r="IP8" s="0"/>
      <c r="IQ8" s="0"/>
    </row>
    <row r="9" s="25" customFormat="true" ht="15" hidden="false" customHeight="false" outlineLevel="0" collapsed="false">
      <c r="A9" s="19" t="s">
        <v>27</v>
      </c>
      <c r="B9" s="20" t="n">
        <f aca="false">B10+B42</f>
        <v>3373595857</v>
      </c>
      <c r="C9" s="20" t="n">
        <f aca="false">C10+C42</f>
        <v>3077812702</v>
      </c>
      <c r="D9" s="20" t="n">
        <f aca="false">D10+D42</f>
        <v>2976431122</v>
      </c>
      <c r="E9" s="20" t="n">
        <f aca="false">E10+E42</f>
        <v>3772815895</v>
      </c>
      <c r="F9" s="20" t="n">
        <f aca="false">F10+F42</f>
        <v>3632372657</v>
      </c>
      <c r="G9" s="20" t="n">
        <f aca="false">G10+G42</f>
        <v>3074718702</v>
      </c>
      <c r="H9" s="20" t="n">
        <f aca="false">H10+H42</f>
        <v>3758339631</v>
      </c>
      <c r="I9" s="21" t="n">
        <f aca="false">I10+I42</f>
        <v>100</v>
      </c>
      <c r="J9" s="22" t="n">
        <f aca="false">H9-C9</f>
        <v>680526929</v>
      </c>
      <c r="K9" s="21" t="n">
        <f aca="false">H9/C9*100</f>
        <v>122.110732357358</v>
      </c>
      <c r="L9" s="22" t="n">
        <f aca="false">H9-F9</f>
        <v>125966974</v>
      </c>
      <c r="M9" s="21" t="n">
        <f aca="false">H9/F9*100</f>
        <v>103.467897869929</v>
      </c>
      <c r="N9" s="20" t="n">
        <f aca="false">N10+N42</f>
        <v>3151887552</v>
      </c>
      <c r="O9" s="21" t="n">
        <f aca="false">O10+O42</f>
        <v>100</v>
      </c>
      <c r="P9" s="22" t="n">
        <f aca="false">N9-D9</f>
        <v>175456430</v>
      </c>
      <c r="Q9" s="21" t="n">
        <f aca="false">N9/D9*100</f>
        <v>105.8948594074</v>
      </c>
      <c r="R9" s="23" t="n">
        <f aca="false">N9-G9</f>
        <v>77168850</v>
      </c>
      <c r="S9" s="21" t="n">
        <f aca="false">N9/G9*100</f>
        <v>102.509785690307</v>
      </c>
      <c r="T9" s="20" t="n">
        <f aca="false">T10+T42</f>
        <v>3248519572</v>
      </c>
      <c r="U9" s="24"/>
      <c r="IJ9" s="26"/>
      <c r="IK9" s="26"/>
      <c r="IL9" s="26"/>
      <c r="IM9" s="26"/>
      <c r="IN9" s="26"/>
      <c r="IO9" s="26"/>
      <c r="IP9" s="26"/>
      <c r="IQ9" s="26"/>
    </row>
    <row r="10" s="31" customFormat="true" ht="29.95" hidden="false" customHeight="false" outlineLevel="0" collapsed="false">
      <c r="A10" s="27" t="s">
        <v>28</v>
      </c>
      <c r="B10" s="28" t="n">
        <f aca="false">B11+B25</f>
        <v>855150861</v>
      </c>
      <c r="C10" s="28" t="n">
        <f aca="false">C11+C25</f>
        <v>826917581</v>
      </c>
      <c r="D10" s="28" t="n">
        <f aca="false">D11+D25</f>
        <v>840762451</v>
      </c>
      <c r="E10" s="28" t="n">
        <f aca="false">E11+E25</f>
        <v>786053392</v>
      </c>
      <c r="F10" s="28" t="n">
        <f aca="false">F11+F25</f>
        <v>826917581</v>
      </c>
      <c r="G10" s="28" t="n">
        <f aca="false">G11+G25</f>
        <v>840762451</v>
      </c>
      <c r="H10" s="28" t="n">
        <f aca="false">H11+H25</f>
        <v>850726505</v>
      </c>
      <c r="I10" s="29" t="n">
        <f aca="false">H10/H9*100</f>
        <v>22.635700562635</v>
      </c>
      <c r="J10" s="22" t="n">
        <f aca="false">H10-C10</f>
        <v>23808924</v>
      </c>
      <c r="K10" s="21" t="n">
        <f aca="false">H10/C10*100</f>
        <v>102.879237852363</v>
      </c>
      <c r="L10" s="22" t="n">
        <f aca="false">H10-F10</f>
        <v>23808924</v>
      </c>
      <c r="M10" s="21" t="n">
        <f aca="false">H10/F10*100</f>
        <v>102.879237852363</v>
      </c>
      <c r="N10" s="28" t="n">
        <f aca="false">N11+N25</f>
        <v>855487095</v>
      </c>
      <c r="O10" s="29" t="n">
        <f aca="false">N10/N9*100</f>
        <v>27.1420563356443</v>
      </c>
      <c r="P10" s="22" t="n">
        <f aca="false">N10-D10</f>
        <v>14724644</v>
      </c>
      <c r="Q10" s="21" t="n">
        <f aca="false">N10/D10*100</f>
        <v>101.751344149883</v>
      </c>
      <c r="R10" s="23" t="n">
        <f aca="false">N10-G10</f>
        <v>14724644</v>
      </c>
      <c r="S10" s="21" t="n">
        <f aca="false">N10/G10*100</f>
        <v>101.751344149883</v>
      </c>
      <c r="T10" s="28" t="n">
        <f aca="false">T11+T25</f>
        <v>869909425</v>
      </c>
      <c r="U10" s="30"/>
      <c r="IJ10" s="26"/>
      <c r="IK10" s="26"/>
      <c r="IL10" s="26"/>
      <c r="IM10" s="26"/>
      <c r="IN10" s="26"/>
      <c r="IO10" s="26"/>
      <c r="IP10" s="26"/>
      <c r="IQ10" s="26"/>
    </row>
    <row r="11" customFormat="false" ht="15" hidden="false" customHeight="false" outlineLevel="0" collapsed="false">
      <c r="A11" s="19" t="s">
        <v>29</v>
      </c>
      <c r="B11" s="28" t="n">
        <f aca="false">B13+B15+B23+B24+B14+B20</f>
        <v>729738250</v>
      </c>
      <c r="C11" s="28" t="n">
        <f aca="false">C13+C15+C23+C24+C14+C20</f>
        <v>700904970</v>
      </c>
      <c r="D11" s="28" t="n">
        <f aca="false">D13+D15+D23+D24+D14+D20</f>
        <v>712649840</v>
      </c>
      <c r="E11" s="28" t="n">
        <f aca="false">E13+E15+E23+E24+E14+E20</f>
        <v>664920181</v>
      </c>
      <c r="F11" s="28" t="n">
        <f aca="false">F13+F15+F23+F24+F14+F20</f>
        <v>700904970</v>
      </c>
      <c r="G11" s="28" t="n">
        <f aca="false">G13+G15+G23+G24+G14+G20</f>
        <v>712649840</v>
      </c>
      <c r="H11" s="28" t="n">
        <f aca="false">H13+H15+H23+H24+H14+H20</f>
        <v>720193420</v>
      </c>
      <c r="I11" s="29" t="n">
        <f aca="false">H11/H9*100</f>
        <v>19.1625422582784</v>
      </c>
      <c r="J11" s="22" t="n">
        <f aca="false">H11-C11</f>
        <v>19288450</v>
      </c>
      <c r="K11" s="21" t="n">
        <f aca="false">H11/C11*100</f>
        <v>102.751935116111</v>
      </c>
      <c r="L11" s="22" t="n">
        <f aca="false">H11-F11</f>
        <v>19288450</v>
      </c>
      <c r="M11" s="21" t="n">
        <f aca="false">H11/F11*100</f>
        <v>102.751935116111</v>
      </c>
      <c r="N11" s="28" t="n">
        <f aca="false">N13+N15+N23+N24+N14+N20</f>
        <v>726366010</v>
      </c>
      <c r="O11" s="29" t="n">
        <f aca="false">N11/N9*100</f>
        <v>23.0454290648501</v>
      </c>
      <c r="P11" s="22" t="n">
        <f aca="false">N11-D11</f>
        <v>13716170</v>
      </c>
      <c r="Q11" s="21" t="n">
        <f aca="false">N11/D11*100</f>
        <v>101.924671729387</v>
      </c>
      <c r="R11" s="23" t="n">
        <f aca="false">N11-G11</f>
        <v>13716170</v>
      </c>
      <c r="S11" s="21" t="n">
        <f aca="false">N11/G11*100</f>
        <v>101.924671729387</v>
      </c>
      <c r="T11" s="28" t="n">
        <f aca="false">T13+T15+T23+T24+T14+T20</f>
        <v>740788340</v>
      </c>
      <c r="U11" s="30"/>
      <c r="IJ11" s="26"/>
      <c r="IK11" s="26"/>
      <c r="IL11" s="26"/>
      <c r="IM11" s="26"/>
      <c r="IN11" s="26"/>
      <c r="IO11" s="26"/>
      <c r="IP11" s="26"/>
      <c r="IQ11" s="26"/>
    </row>
    <row r="12" customFormat="false" ht="15" hidden="false" customHeight="false" outlineLevel="0" collapsed="false">
      <c r="A12" s="19" t="s">
        <v>30</v>
      </c>
      <c r="B12" s="28"/>
      <c r="C12" s="28"/>
      <c r="D12" s="28"/>
      <c r="E12" s="28"/>
      <c r="F12" s="28"/>
      <c r="G12" s="28"/>
      <c r="H12" s="32"/>
      <c r="I12" s="33"/>
      <c r="J12" s="22"/>
      <c r="K12" s="21"/>
      <c r="L12" s="22"/>
      <c r="M12" s="21"/>
      <c r="N12" s="32"/>
      <c r="O12" s="33"/>
      <c r="P12" s="22"/>
      <c r="Q12" s="21"/>
      <c r="R12" s="23"/>
      <c r="S12" s="21"/>
      <c r="T12" s="32"/>
      <c r="U12" s="30"/>
      <c r="IJ12" s="26"/>
      <c r="IK12" s="26"/>
      <c r="IL12" s="26"/>
      <c r="IM12" s="26"/>
      <c r="IN12" s="26"/>
      <c r="IO12" s="26"/>
      <c r="IP12" s="26"/>
      <c r="IQ12" s="26"/>
    </row>
    <row r="13" s="37" customFormat="true" ht="29.95" hidden="false" customHeight="false" outlineLevel="0" collapsed="false">
      <c r="A13" s="27" t="s">
        <v>31</v>
      </c>
      <c r="B13" s="34" t="n">
        <v>430832000</v>
      </c>
      <c r="C13" s="34" t="n">
        <v>445364000</v>
      </c>
      <c r="D13" s="34" t="n">
        <v>454271000</v>
      </c>
      <c r="E13" s="34" t="n">
        <v>411615150</v>
      </c>
      <c r="F13" s="34" t="n">
        <v>445364000</v>
      </c>
      <c r="G13" s="34" t="n">
        <v>454271000</v>
      </c>
      <c r="H13" s="34" t="n">
        <v>424572000</v>
      </c>
      <c r="I13" s="35" t="n">
        <f aca="false">H13/H9*100</f>
        <v>11.296797034999</v>
      </c>
      <c r="J13" s="22" t="n">
        <f aca="false">H13-C13</f>
        <v>-20792000</v>
      </c>
      <c r="K13" s="21" t="n">
        <f aca="false">H13/C13*100</f>
        <v>95.3314592108927</v>
      </c>
      <c r="L13" s="22" t="n">
        <f aca="false">H13-F13</f>
        <v>-20792000</v>
      </c>
      <c r="M13" s="21" t="n">
        <f aca="false">H13/F13*100</f>
        <v>95.3314592108927</v>
      </c>
      <c r="N13" s="34" t="n">
        <v>433063000</v>
      </c>
      <c r="O13" s="35" t="n">
        <f aca="false">N13/N9*100</f>
        <v>13.7397985446912</v>
      </c>
      <c r="P13" s="22" t="n">
        <f aca="false">N13-D13</f>
        <v>-21208000</v>
      </c>
      <c r="Q13" s="21" t="n">
        <f aca="false">N13/D13*100</f>
        <v>95.3314211120675</v>
      </c>
      <c r="R13" s="23" t="n">
        <f aca="false">N13-G13</f>
        <v>-21208000</v>
      </c>
      <c r="S13" s="21" t="n">
        <f aca="false">N13/G13*100</f>
        <v>95.3314211120675</v>
      </c>
      <c r="T13" s="34" t="n">
        <v>441725000</v>
      </c>
      <c r="U13" s="36"/>
      <c r="IJ13" s="38"/>
      <c r="IK13" s="38"/>
      <c r="IL13" s="38"/>
      <c r="IM13" s="38"/>
      <c r="IN13" s="38"/>
      <c r="IO13" s="38"/>
      <c r="IP13" s="38"/>
      <c r="IQ13" s="38"/>
      <c r="IR13" s="38"/>
      <c r="IS13" s="38"/>
    </row>
    <row r="14" s="25" customFormat="true" ht="86.95" hidden="false" customHeight="false" outlineLevel="0" collapsed="false">
      <c r="A14" s="27" t="s">
        <v>32</v>
      </c>
      <c r="B14" s="28" t="n">
        <v>39384250</v>
      </c>
      <c r="C14" s="28" t="n">
        <v>41450970</v>
      </c>
      <c r="D14" s="28" t="n">
        <v>43765840</v>
      </c>
      <c r="E14" s="28" t="n">
        <v>35839600</v>
      </c>
      <c r="F14" s="28" t="n">
        <v>41450970</v>
      </c>
      <c r="G14" s="28" t="n">
        <v>43765840</v>
      </c>
      <c r="H14" s="28" t="n">
        <v>40166420</v>
      </c>
      <c r="I14" s="29" t="n">
        <f aca="false">H14/H9*100</f>
        <v>1.06872778789587</v>
      </c>
      <c r="J14" s="22" t="n">
        <f aca="false">H14-C14</f>
        <v>-1284550</v>
      </c>
      <c r="K14" s="21" t="n">
        <f aca="false">H14/C14*100</f>
        <v>96.9010375390492</v>
      </c>
      <c r="L14" s="22" t="n">
        <f aca="false">H14-F14</f>
        <v>-1284550</v>
      </c>
      <c r="M14" s="21" t="n">
        <f aca="false">H14/F14*100</f>
        <v>96.9010375390492</v>
      </c>
      <c r="N14" s="28" t="n">
        <v>42127010</v>
      </c>
      <c r="O14" s="29" t="n">
        <f aca="false">N14/N9*100</f>
        <v>1.33656449682885</v>
      </c>
      <c r="P14" s="22" t="n">
        <f aca="false">N14-D14</f>
        <v>-1638830</v>
      </c>
      <c r="Q14" s="21" t="n">
        <f aca="false">N14/D14*100</f>
        <v>96.2554585951052</v>
      </c>
      <c r="R14" s="23" t="n">
        <f aca="false">N14-G14</f>
        <v>-1638830</v>
      </c>
      <c r="S14" s="21" t="n">
        <f aca="false">N14/G14*100</f>
        <v>96.2554585951052</v>
      </c>
      <c r="T14" s="28" t="n">
        <v>42086340</v>
      </c>
      <c r="U14" s="24"/>
      <c r="V14" s="26"/>
      <c r="IJ14" s="26"/>
      <c r="IK14" s="26"/>
      <c r="IL14" s="26"/>
      <c r="IM14" s="26"/>
      <c r="IN14" s="26"/>
      <c r="IO14" s="26"/>
      <c r="IP14" s="26"/>
      <c r="IQ14" s="26"/>
      <c r="IR14" s="26"/>
      <c r="IS14" s="26"/>
    </row>
    <row r="15" customFormat="false" ht="29.95" hidden="false" customHeight="false" outlineLevel="0" collapsed="false">
      <c r="A15" s="27" t="s">
        <v>33</v>
      </c>
      <c r="B15" s="28" t="n">
        <f aca="false">B17+B18+B19</f>
        <v>54678000</v>
      </c>
      <c r="C15" s="28" t="n">
        <f aca="false">C17+C18+C19</f>
        <v>6995000</v>
      </c>
      <c r="D15" s="28" t="n">
        <f aca="false">D17+D18+D19</f>
        <v>7050000</v>
      </c>
      <c r="E15" s="28" t="n">
        <f aca="false">E17+E18+E19</f>
        <v>39386500</v>
      </c>
      <c r="F15" s="28" t="n">
        <f aca="false">F17+F18+F19</f>
        <v>6995000</v>
      </c>
      <c r="G15" s="28" t="n">
        <f aca="false">G17+G18+G19</f>
        <v>7050000</v>
      </c>
      <c r="H15" s="28" t="n">
        <f aca="false">H17+H18+H19+H16</f>
        <v>54692000</v>
      </c>
      <c r="I15" s="29" t="n">
        <f aca="false">H15/H9*100</f>
        <v>1.45521707375466</v>
      </c>
      <c r="J15" s="22" t="n">
        <f aca="false">H15-C15</f>
        <v>47697000</v>
      </c>
      <c r="K15" s="21" t="n">
        <f aca="false">H15/C15*100</f>
        <v>781.872766261615</v>
      </c>
      <c r="L15" s="22" t="n">
        <f aca="false">H15-F15</f>
        <v>47697000</v>
      </c>
      <c r="M15" s="21" t="n">
        <f aca="false">H15/F15*100</f>
        <v>781.872766261615</v>
      </c>
      <c r="N15" s="28" t="n">
        <f aca="false">N17+N18+N19+N16</f>
        <v>43370000</v>
      </c>
      <c r="O15" s="29" t="n">
        <f aca="false">N15/N9*100</f>
        <v>1.37600086565525</v>
      </c>
      <c r="P15" s="22" t="n">
        <f aca="false">N15-D15</f>
        <v>36320000</v>
      </c>
      <c r="Q15" s="21" t="n">
        <f aca="false">N15/D15*100</f>
        <v>615.177304964539</v>
      </c>
      <c r="R15" s="23" t="n">
        <f aca="false">N15-G15</f>
        <v>36320000</v>
      </c>
      <c r="S15" s="21" t="n">
        <f aca="false">N15/G15*100</f>
        <v>615.177304964539</v>
      </c>
      <c r="T15" s="28" t="n">
        <f aca="false">T17+T18+T19+T16</f>
        <v>43490000</v>
      </c>
      <c r="U15" s="24"/>
      <c r="IJ15" s="26"/>
      <c r="IK15" s="26"/>
      <c r="IL15" s="26"/>
      <c r="IM15" s="26"/>
      <c r="IN15" s="26"/>
      <c r="IO15" s="26"/>
      <c r="IP15" s="26"/>
      <c r="IQ15" s="26"/>
      <c r="IR15" s="26"/>
      <c r="IS15" s="26"/>
    </row>
    <row r="16" customFormat="false" ht="44.2" hidden="false" customHeight="false" outlineLevel="0" collapsed="false">
      <c r="A16" s="39" t="s">
        <v>34</v>
      </c>
      <c r="B16" s="28"/>
      <c r="C16" s="28"/>
      <c r="D16" s="28"/>
      <c r="E16" s="28"/>
      <c r="F16" s="28"/>
      <c r="G16" s="28"/>
      <c r="H16" s="32" t="n">
        <v>33942000</v>
      </c>
      <c r="I16" s="40" t="n">
        <f aca="false">H16/H9*100</f>
        <v>0.903111568737307</v>
      </c>
      <c r="J16" s="41" t="n">
        <f aca="false">H16-C16</f>
        <v>33942000</v>
      </c>
      <c r="K16" s="42" t="s">
        <v>35</v>
      </c>
      <c r="L16" s="41" t="n">
        <f aca="false">H16-F16</f>
        <v>33942000</v>
      </c>
      <c r="M16" s="42" t="s">
        <v>35</v>
      </c>
      <c r="N16" s="32" t="n">
        <v>34000000</v>
      </c>
      <c r="O16" s="40" t="n">
        <f aca="false">N16/N9*100</f>
        <v>1.07871868647172</v>
      </c>
      <c r="P16" s="41" t="n">
        <f aca="false">N16-D16</f>
        <v>34000000</v>
      </c>
      <c r="Q16" s="43" t="s">
        <v>35</v>
      </c>
      <c r="R16" s="44" t="n">
        <f aca="false">N16-G16</f>
        <v>34000000</v>
      </c>
      <c r="S16" s="43" t="s">
        <v>35</v>
      </c>
      <c r="T16" s="32" t="n">
        <v>34100000</v>
      </c>
      <c r="U16" s="24"/>
      <c r="IJ16" s="26"/>
      <c r="IK16" s="26"/>
      <c r="IL16" s="26"/>
      <c r="IM16" s="26"/>
      <c r="IN16" s="26"/>
      <c r="IO16" s="26"/>
      <c r="IP16" s="26"/>
      <c r="IQ16" s="26"/>
      <c r="IR16" s="26"/>
      <c r="IS16" s="26"/>
    </row>
    <row r="17" customFormat="false" ht="58.45" hidden="false" customHeight="false" outlineLevel="0" collapsed="false">
      <c r="A17" s="39" t="s">
        <v>36</v>
      </c>
      <c r="B17" s="45" t="n">
        <v>47747000</v>
      </c>
      <c r="C17" s="45" t="n">
        <v>0</v>
      </c>
      <c r="D17" s="45" t="n">
        <v>0</v>
      </c>
      <c r="E17" s="45" t="n">
        <v>33980500</v>
      </c>
      <c r="F17" s="45" t="n">
        <v>0</v>
      </c>
      <c r="G17" s="45" t="n">
        <v>0</v>
      </c>
      <c r="H17" s="45" t="n">
        <v>11400000</v>
      </c>
      <c r="I17" s="40" t="n">
        <f aca="false">H17/H9*100</f>
        <v>0.303325434081825</v>
      </c>
      <c r="J17" s="41" t="n">
        <f aca="false">H17-C17</f>
        <v>11400000</v>
      </c>
      <c r="K17" s="42" t="s">
        <v>35</v>
      </c>
      <c r="L17" s="41" t="n">
        <f aca="false">H17-F17</f>
        <v>11400000</v>
      </c>
      <c r="M17" s="42" t="s">
        <v>35</v>
      </c>
      <c r="N17" s="45" t="n">
        <v>0</v>
      </c>
      <c r="O17" s="42" t="s">
        <v>35</v>
      </c>
      <c r="P17" s="41" t="n">
        <f aca="false">N17-D17</f>
        <v>0</v>
      </c>
      <c r="Q17" s="42" t="s">
        <v>35</v>
      </c>
      <c r="R17" s="44" t="n">
        <f aca="false">N17-G17</f>
        <v>0</v>
      </c>
      <c r="S17" s="42" t="s">
        <v>35</v>
      </c>
      <c r="T17" s="45" t="n">
        <v>0</v>
      </c>
      <c r="U17" s="46"/>
    </row>
    <row r="18" customFormat="false" ht="29.95" hidden="false" customHeight="false" outlineLevel="0" collapsed="false">
      <c r="A18" s="39" t="s">
        <v>37</v>
      </c>
      <c r="B18" s="45" t="n">
        <v>4731000</v>
      </c>
      <c r="C18" s="45" t="n">
        <v>4745000</v>
      </c>
      <c r="D18" s="45" t="n">
        <v>4750000</v>
      </c>
      <c r="E18" s="45" t="n">
        <v>3206000</v>
      </c>
      <c r="F18" s="45" t="n">
        <v>4745000</v>
      </c>
      <c r="G18" s="45" t="n">
        <v>4750000</v>
      </c>
      <c r="H18" s="45" t="n">
        <v>3050000</v>
      </c>
      <c r="I18" s="40" t="n">
        <f aca="false">H18/H9*100</f>
        <v>0.081152857363997</v>
      </c>
      <c r="J18" s="41" t="n">
        <f aca="false">H18-C18</f>
        <v>-1695000</v>
      </c>
      <c r="K18" s="47" t="n">
        <f aca="false">H18/C18*100</f>
        <v>64.2781875658588</v>
      </c>
      <c r="L18" s="41" t="n">
        <f aca="false">H18-F18</f>
        <v>-1695000</v>
      </c>
      <c r="M18" s="47" t="n">
        <f aca="false">H18/F18*100</f>
        <v>64.2781875658588</v>
      </c>
      <c r="N18" s="45" t="n">
        <v>3070000</v>
      </c>
      <c r="O18" s="40" t="n">
        <f aca="false">N18/N9*100</f>
        <v>0.0974019519843581</v>
      </c>
      <c r="P18" s="41" t="n">
        <f aca="false">N18-D18</f>
        <v>-1680000</v>
      </c>
      <c r="Q18" s="47" t="n">
        <f aca="false">N18/D18*100</f>
        <v>64.6315789473684</v>
      </c>
      <c r="R18" s="44" t="n">
        <f aca="false">N18-G18</f>
        <v>-1680000</v>
      </c>
      <c r="S18" s="47" t="n">
        <f aca="false">N18/G18*100</f>
        <v>64.6315789473684</v>
      </c>
      <c r="T18" s="45" t="n">
        <v>3090000</v>
      </c>
      <c r="U18" s="46"/>
    </row>
    <row r="19" customFormat="false" ht="44.2" hidden="false" customHeight="false" outlineLevel="0" collapsed="false">
      <c r="A19" s="39" t="s">
        <v>38</v>
      </c>
      <c r="B19" s="45" t="n">
        <v>2200000</v>
      </c>
      <c r="C19" s="45" t="n">
        <v>2250000</v>
      </c>
      <c r="D19" s="45" t="n">
        <v>2300000</v>
      </c>
      <c r="E19" s="45" t="n">
        <v>2200000</v>
      </c>
      <c r="F19" s="45" t="n">
        <v>2250000</v>
      </c>
      <c r="G19" s="45" t="n">
        <v>2300000</v>
      </c>
      <c r="H19" s="45" t="n">
        <v>6300000</v>
      </c>
      <c r="I19" s="40" t="n">
        <f aca="false">H19/H9*100</f>
        <v>0.167627213571535</v>
      </c>
      <c r="J19" s="41" t="n">
        <f aca="false">H19-C19</f>
        <v>4050000</v>
      </c>
      <c r="K19" s="47" t="n">
        <f aca="false">H19/C19*100</f>
        <v>280</v>
      </c>
      <c r="L19" s="41" t="n">
        <f aca="false">H19-F19</f>
        <v>4050000</v>
      </c>
      <c r="M19" s="47" t="n">
        <f aca="false">H19/F19*100</f>
        <v>280</v>
      </c>
      <c r="N19" s="45" t="n">
        <v>6300000</v>
      </c>
      <c r="O19" s="40" t="n">
        <f aca="false">N19/N9*100</f>
        <v>0.199880227199171</v>
      </c>
      <c r="P19" s="41" t="n">
        <f aca="false">N19-D19</f>
        <v>4000000</v>
      </c>
      <c r="Q19" s="47" t="n">
        <f aca="false">N19/D19*100</f>
        <v>273.913043478261</v>
      </c>
      <c r="R19" s="44" t="n">
        <f aca="false">N19-G19</f>
        <v>4000000</v>
      </c>
      <c r="S19" s="47" t="n">
        <f aca="false">N19/G19*100</f>
        <v>273.913043478261</v>
      </c>
      <c r="T19" s="45" t="n">
        <v>6300000</v>
      </c>
      <c r="U19" s="46"/>
    </row>
    <row r="20" s="25" customFormat="true" ht="29.95" hidden="false" customHeight="false" outlineLevel="0" collapsed="false">
      <c r="A20" s="27" t="s">
        <v>39</v>
      </c>
      <c r="B20" s="20" t="n">
        <f aca="false">B21+B22</f>
        <v>189564000</v>
      </c>
      <c r="C20" s="20" t="n">
        <f aca="false">C21+C22</f>
        <v>191518000</v>
      </c>
      <c r="D20" s="20" t="n">
        <f aca="false">D21+D22</f>
        <v>192114000</v>
      </c>
      <c r="E20" s="20" t="n">
        <f aca="false">E21+E22</f>
        <v>164510531</v>
      </c>
      <c r="F20" s="20" t="n">
        <f aca="false">F21+F22</f>
        <v>191518000</v>
      </c>
      <c r="G20" s="20" t="n">
        <f aca="false">G21+G22</f>
        <v>192114000</v>
      </c>
      <c r="H20" s="20" t="n">
        <f aca="false">H21+H22</f>
        <v>186370000</v>
      </c>
      <c r="I20" s="29" t="n">
        <f aca="false">H20/H9*100</f>
        <v>4.95883869735348</v>
      </c>
      <c r="J20" s="22" t="n">
        <f aca="false">H20-C20</f>
        <v>-5148000</v>
      </c>
      <c r="K20" s="21" t="n">
        <f aca="false">H20/C20*100</f>
        <v>97.3120020050335</v>
      </c>
      <c r="L20" s="22" t="n">
        <f aca="false">H20-F20</f>
        <v>-5148000</v>
      </c>
      <c r="M20" s="21" t="n">
        <f aca="false">H20/F20*100</f>
        <v>97.3120020050335</v>
      </c>
      <c r="N20" s="20" t="n">
        <f aca="false">N21+N22</f>
        <v>193376000</v>
      </c>
      <c r="O20" s="29" t="n">
        <f aca="false">N20/N9*100</f>
        <v>6.13524425632809</v>
      </c>
      <c r="P20" s="22" t="n">
        <f aca="false">N20-D20</f>
        <v>1262000</v>
      </c>
      <c r="Q20" s="21" t="n">
        <f aca="false">N20/D20*100</f>
        <v>100.656901631323</v>
      </c>
      <c r="R20" s="23" t="n">
        <f aca="false">N20-G20</f>
        <v>1262000</v>
      </c>
      <c r="S20" s="21" t="n">
        <f aca="false">N20/G20*100</f>
        <v>100.656901631323</v>
      </c>
      <c r="T20" s="20" t="n">
        <f aca="false">T21+T22</f>
        <v>199057000</v>
      </c>
      <c r="U20" s="24"/>
      <c r="IJ20" s="26"/>
      <c r="IK20" s="26"/>
      <c r="IL20" s="26"/>
      <c r="IM20" s="26"/>
      <c r="IN20" s="26"/>
      <c r="IO20" s="26"/>
      <c r="IP20" s="26"/>
      <c r="IQ20" s="26"/>
      <c r="IR20" s="26"/>
      <c r="IS20" s="26"/>
    </row>
    <row r="21" customFormat="false" ht="29.95" hidden="false" customHeight="false" outlineLevel="0" collapsed="false">
      <c r="A21" s="39" t="s">
        <v>40</v>
      </c>
      <c r="B21" s="45" t="n">
        <v>43400000</v>
      </c>
      <c r="C21" s="45" t="n">
        <v>43600000</v>
      </c>
      <c r="D21" s="45" t="n">
        <v>43900000</v>
      </c>
      <c r="E21" s="45" t="n">
        <v>39119000</v>
      </c>
      <c r="F21" s="45" t="n">
        <v>43600000</v>
      </c>
      <c r="G21" s="45" t="n">
        <v>43900000</v>
      </c>
      <c r="H21" s="45" t="n">
        <v>55500000</v>
      </c>
      <c r="I21" s="40" t="n">
        <f aca="false">H21/H9*100</f>
        <v>1.47671592908257</v>
      </c>
      <c r="J21" s="41" t="n">
        <f aca="false">H21-C21</f>
        <v>11900000</v>
      </c>
      <c r="K21" s="47" t="n">
        <f aca="false">H21/C21*100</f>
        <v>127.293577981651</v>
      </c>
      <c r="L21" s="41" t="n">
        <f aca="false">H21-F21</f>
        <v>11900000</v>
      </c>
      <c r="M21" s="47" t="n">
        <f aca="false">H21/F21*100</f>
        <v>127.293577981651</v>
      </c>
      <c r="N21" s="45" t="n">
        <v>57378000</v>
      </c>
      <c r="O21" s="40" t="n">
        <f aca="false">N21/N9*100</f>
        <v>1.8204329644816</v>
      </c>
      <c r="P21" s="41" t="n">
        <f aca="false">N21-D21</f>
        <v>13478000</v>
      </c>
      <c r="Q21" s="47" t="n">
        <f aca="false">N21/D21*100</f>
        <v>130.70159453303</v>
      </c>
      <c r="R21" s="44" t="n">
        <f aca="false">N21-G21</f>
        <v>13478000</v>
      </c>
      <c r="S21" s="47" t="n">
        <f aca="false">N21/G21*100</f>
        <v>130.70159453303</v>
      </c>
      <c r="T21" s="45" t="n">
        <v>58786000</v>
      </c>
      <c r="U21" s="46"/>
    </row>
    <row r="22" customFormat="false" ht="15.7" hidden="false" customHeight="false" outlineLevel="0" collapsed="false">
      <c r="A22" s="39" t="s">
        <v>41</v>
      </c>
      <c r="B22" s="45" t="n">
        <v>146164000</v>
      </c>
      <c r="C22" s="45" t="n">
        <v>147918000</v>
      </c>
      <c r="D22" s="45" t="n">
        <v>148214000</v>
      </c>
      <c r="E22" s="45" t="n">
        <v>125391531</v>
      </c>
      <c r="F22" s="45" t="n">
        <v>147918000</v>
      </c>
      <c r="G22" s="45" t="n">
        <v>148214000</v>
      </c>
      <c r="H22" s="45" t="n">
        <v>130870000</v>
      </c>
      <c r="I22" s="40" t="n">
        <f aca="false">H22/H9*100</f>
        <v>3.48212276827091</v>
      </c>
      <c r="J22" s="41" t="n">
        <f aca="false">H22-C22</f>
        <v>-17048000</v>
      </c>
      <c r="K22" s="47" t="n">
        <f aca="false">H22/C22*100</f>
        <v>88.4746954393651</v>
      </c>
      <c r="L22" s="41" t="n">
        <f aca="false">H22-F22</f>
        <v>-17048000</v>
      </c>
      <c r="M22" s="47" t="n">
        <f aca="false">H22/F22*100</f>
        <v>88.4746954393651</v>
      </c>
      <c r="N22" s="45" t="n">
        <v>135998000</v>
      </c>
      <c r="O22" s="40" t="n">
        <f aca="false">N22/N9*100</f>
        <v>4.31481129184649</v>
      </c>
      <c r="P22" s="41" t="n">
        <f aca="false">N22-D22</f>
        <v>-12216000</v>
      </c>
      <c r="Q22" s="47" t="n">
        <f aca="false">N22/D22*100</f>
        <v>91.7578636296166</v>
      </c>
      <c r="R22" s="44" t="n">
        <f aca="false">N22-G22</f>
        <v>-12216000</v>
      </c>
      <c r="S22" s="47" t="n">
        <f aca="false">N22/G22*100</f>
        <v>91.7578636296166</v>
      </c>
      <c r="T22" s="45" t="n">
        <v>140271000</v>
      </c>
      <c r="U22" s="46"/>
    </row>
    <row r="23" s="25" customFormat="true" ht="15.7" hidden="false" customHeight="false" outlineLevel="0" collapsed="false">
      <c r="A23" s="27" t="s">
        <v>42</v>
      </c>
      <c r="B23" s="20" t="n">
        <v>15280000</v>
      </c>
      <c r="C23" s="20" t="n">
        <v>15577000</v>
      </c>
      <c r="D23" s="20" t="n">
        <v>15449000</v>
      </c>
      <c r="E23" s="20" t="n">
        <v>13568400</v>
      </c>
      <c r="F23" s="20" t="n">
        <v>15577000</v>
      </c>
      <c r="G23" s="20" t="n">
        <v>15449000</v>
      </c>
      <c r="H23" s="20" t="n">
        <v>14393000</v>
      </c>
      <c r="I23" s="29" t="n">
        <f aca="false">H23/H9*100</f>
        <v>0.382961664275413</v>
      </c>
      <c r="J23" s="22" t="n">
        <f aca="false">H23-C23</f>
        <v>-1184000</v>
      </c>
      <c r="K23" s="21" t="n">
        <f aca="false">H23/C23*100</f>
        <v>92.3990498812352</v>
      </c>
      <c r="L23" s="22" t="n">
        <f aca="false">H23-F23</f>
        <v>-1184000</v>
      </c>
      <c r="M23" s="21" t="n">
        <f aca="false">H23/F23*100</f>
        <v>92.3990498812352</v>
      </c>
      <c r="N23" s="20" t="n">
        <v>14430000</v>
      </c>
      <c r="O23" s="29" t="n">
        <f aca="false">N23/N9*100</f>
        <v>0.457820901346673</v>
      </c>
      <c r="P23" s="22" t="n">
        <f aca="false">N23-D23</f>
        <v>-1019000</v>
      </c>
      <c r="Q23" s="21" t="n">
        <f aca="false">N23/D23*100</f>
        <v>93.4041038254903</v>
      </c>
      <c r="R23" s="23" t="n">
        <f aca="false">N23-G23</f>
        <v>-1019000</v>
      </c>
      <c r="S23" s="21" t="n">
        <f aca="false">N23/G23*100</f>
        <v>93.4041038254903</v>
      </c>
      <c r="T23" s="20" t="n">
        <v>14430000</v>
      </c>
      <c r="U23" s="24"/>
      <c r="IJ23" s="26"/>
      <c r="IK23" s="26"/>
      <c r="IL23" s="26"/>
      <c r="IM23" s="26"/>
      <c r="IN23" s="26"/>
      <c r="IO23" s="26"/>
      <c r="IP23" s="26"/>
      <c r="IQ23" s="26"/>
      <c r="IR23" s="26"/>
      <c r="IS23" s="26"/>
    </row>
    <row r="24" customFormat="false" ht="58.45" hidden="true" customHeight="false" outlineLevel="0" collapsed="false">
      <c r="A24" s="39" t="s">
        <v>43</v>
      </c>
      <c r="B24" s="45" t="n">
        <v>0</v>
      </c>
      <c r="C24" s="45" t="n">
        <v>0</v>
      </c>
      <c r="D24" s="45" t="n">
        <v>0</v>
      </c>
      <c r="E24" s="45" t="n">
        <v>0</v>
      </c>
      <c r="F24" s="45" t="n">
        <v>0</v>
      </c>
      <c r="G24" s="45" t="n">
        <v>0</v>
      </c>
      <c r="H24" s="45" t="n">
        <v>0</v>
      </c>
      <c r="I24" s="42" t="s">
        <v>35</v>
      </c>
      <c r="J24" s="41" t="n">
        <f aca="false">H24-C24</f>
        <v>0</v>
      </c>
      <c r="K24" s="42" t="s">
        <v>35</v>
      </c>
      <c r="L24" s="41" t="n">
        <f aca="false">H24-F24</f>
        <v>0</v>
      </c>
      <c r="M24" s="42" t="s">
        <v>35</v>
      </c>
      <c r="N24" s="45" t="n">
        <v>0</v>
      </c>
      <c r="O24" s="42" t="s">
        <v>35</v>
      </c>
      <c r="P24" s="41" t="n">
        <f aca="false">N24-D24</f>
        <v>0</v>
      </c>
      <c r="Q24" s="42" t="s">
        <v>35</v>
      </c>
      <c r="R24" s="44" t="n">
        <f aca="false">N24-G24</f>
        <v>0</v>
      </c>
      <c r="S24" s="42" t="s">
        <v>35</v>
      </c>
      <c r="T24" s="45" t="n">
        <v>0</v>
      </c>
      <c r="U24" s="46"/>
    </row>
    <row r="25" s="25" customFormat="true" ht="15.7" hidden="false" customHeight="false" outlineLevel="0" collapsed="false">
      <c r="A25" s="27" t="s">
        <v>44</v>
      </c>
      <c r="B25" s="28" t="n">
        <f aca="false">B27+B33+B34+B35+B40+B39</f>
        <v>125412611</v>
      </c>
      <c r="C25" s="28" t="n">
        <f aca="false">C27+C33+C34+C35+C40+C39</f>
        <v>126012611</v>
      </c>
      <c r="D25" s="28" t="n">
        <f aca="false">D27+D33+D34+D35+D40+D39</f>
        <v>128112611</v>
      </c>
      <c r="E25" s="28" t="n">
        <f aca="false">E27+E33+E34+E35+E40+E39</f>
        <v>121133211</v>
      </c>
      <c r="F25" s="28" t="n">
        <f aca="false">F27+F33+F34+F35+F40+F39</f>
        <v>126012611</v>
      </c>
      <c r="G25" s="28" t="n">
        <f aca="false">G27+G33+G34+G35+G40+G39</f>
        <v>128112611</v>
      </c>
      <c r="H25" s="28" t="n">
        <f aca="false">H27+H33+H34+H35+H40+H41+H39</f>
        <v>130533085</v>
      </c>
      <c r="I25" s="29" t="n">
        <f aca="false">H25/H9*100</f>
        <v>3.47315830435655</v>
      </c>
      <c r="J25" s="22" t="n">
        <f aca="false">H25-C25</f>
        <v>4520474</v>
      </c>
      <c r="K25" s="21" t="n">
        <f aca="false">H25/C25*100</f>
        <v>103.587318732726</v>
      </c>
      <c r="L25" s="22" t="n">
        <f aca="false">H25-F25</f>
        <v>4520474</v>
      </c>
      <c r="M25" s="21" t="n">
        <f aca="false">H25/F25*100</f>
        <v>103.587318732726</v>
      </c>
      <c r="N25" s="28" t="n">
        <f aca="false">N27+N33+N34+N35+N40+N41+N39</f>
        <v>129121085</v>
      </c>
      <c r="O25" s="29" t="n">
        <f aca="false">N25/N9*100</f>
        <v>4.09662727079421</v>
      </c>
      <c r="P25" s="22" t="n">
        <f aca="false">N25-D25</f>
        <v>1008474</v>
      </c>
      <c r="Q25" s="21" t="n">
        <f aca="false">N25/D25*100</f>
        <v>100.787177774404</v>
      </c>
      <c r="R25" s="23" t="n">
        <f aca="false">N25-G25</f>
        <v>1008474</v>
      </c>
      <c r="S25" s="21" t="n">
        <f aca="false">N25/G25*100</f>
        <v>100.787177774404</v>
      </c>
      <c r="T25" s="28" t="n">
        <f aca="false">T27+T33+T34+T35+T40+T41+T39</f>
        <v>129121085</v>
      </c>
      <c r="U25" s="24"/>
      <c r="IJ25" s="26"/>
      <c r="IK25" s="26"/>
      <c r="IL25" s="26"/>
      <c r="IM25" s="26"/>
      <c r="IN25" s="26"/>
      <c r="IO25" s="26"/>
      <c r="IP25" s="26"/>
      <c r="IQ25" s="26"/>
    </row>
    <row r="26" customFormat="false" ht="15" hidden="false" customHeight="false" outlineLevel="0" collapsed="false">
      <c r="A26" s="48" t="s">
        <v>30</v>
      </c>
      <c r="B26" s="32"/>
      <c r="C26" s="32"/>
      <c r="D26" s="32"/>
      <c r="E26" s="32"/>
      <c r="F26" s="32"/>
      <c r="G26" s="32"/>
      <c r="H26" s="32"/>
      <c r="I26" s="49"/>
      <c r="J26" s="41"/>
      <c r="K26" s="47"/>
      <c r="L26" s="41"/>
      <c r="M26" s="47"/>
      <c r="N26" s="32"/>
      <c r="O26" s="49"/>
      <c r="P26" s="41"/>
      <c r="Q26" s="47"/>
      <c r="R26" s="44"/>
      <c r="S26" s="21"/>
      <c r="T26" s="32"/>
      <c r="U26" s="24"/>
    </row>
    <row r="27" customFormat="false" ht="72.7" hidden="false" customHeight="false" outlineLevel="0" collapsed="false">
      <c r="A27" s="27" t="s">
        <v>45</v>
      </c>
      <c r="B27" s="28" t="n">
        <f aca="false">B28+B29+B30+B31+B32</f>
        <v>81409418</v>
      </c>
      <c r="C27" s="28" t="n">
        <f aca="false">C28+C29+C30+C31+C32</f>
        <v>82009418</v>
      </c>
      <c r="D27" s="28" t="n">
        <f aca="false">D28+D29+D30+D31+D32</f>
        <v>84109418</v>
      </c>
      <c r="E27" s="28" t="n">
        <f aca="false">E28+E29+E30+E31+E32</f>
        <v>78181031</v>
      </c>
      <c r="F27" s="28" t="n">
        <f aca="false">F28+F29+F30+F31+F32</f>
        <v>82009418</v>
      </c>
      <c r="G27" s="28" t="n">
        <f aca="false">G28+G29+G30+G31+G32</f>
        <v>84109418</v>
      </c>
      <c r="H27" s="28" t="n">
        <f aca="false">H28+H29+H30+H31+H32</f>
        <v>92575000</v>
      </c>
      <c r="I27" s="29" t="n">
        <f aca="false">H27/H9*100</f>
        <v>2.46318877720394</v>
      </c>
      <c r="J27" s="22" t="n">
        <f aca="false">H27-C27</f>
        <v>10565582</v>
      </c>
      <c r="K27" s="21" t="n">
        <f aca="false">H27/C27*100</f>
        <v>112.883376394648</v>
      </c>
      <c r="L27" s="22" t="n">
        <f aca="false">H27-F27</f>
        <v>10565582</v>
      </c>
      <c r="M27" s="21" t="n">
        <f aca="false">H27/F27*100</f>
        <v>112.883376394648</v>
      </c>
      <c r="N27" s="28" t="n">
        <f aca="false">N28+N29+N30+N31+N32</f>
        <v>92575000</v>
      </c>
      <c r="O27" s="29" t="n">
        <f aca="false">N27/N9*100</f>
        <v>2.93712889412116</v>
      </c>
      <c r="P27" s="22" t="n">
        <f aca="false">N27-D27</f>
        <v>8465582</v>
      </c>
      <c r="Q27" s="21" t="n">
        <f aca="false">N27/D27*100</f>
        <v>110.064963236341</v>
      </c>
      <c r="R27" s="23" t="n">
        <f aca="false">N27-G27</f>
        <v>8465582</v>
      </c>
      <c r="S27" s="21" t="n">
        <f aca="false">N27/G27*100</f>
        <v>110.064963236341</v>
      </c>
      <c r="T27" s="28" t="n">
        <f aca="false">T28+T29+T30+T31+T32</f>
        <v>92575000</v>
      </c>
      <c r="U27" s="24"/>
      <c r="IJ27" s="26"/>
      <c r="IK27" s="26"/>
      <c r="IL27" s="26"/>
      <c r="IM27" s="26"/>
      <c r="IN27" s="26"/>
      <c r="IO27" s="26"/>
      <c r="IP27" s="26"/>
      <c r="IQ27" s="26"/>
      <c r="IR27" s="26"/>
      <c r="IS27" s="26"/>
    </row>
    <row r="28" customFormat="false" ht="129.7" hidden="false" customHeight="false" outlineLevel="0" collapsed="false">
      <c r="A28" s="39" t="s">
        <v>46</v>
      </c>
      <c r="B28" s="32" t="n">
        <v>78500000</v>
      </c>
      <c r="C28" s="32" t="n">
        <v>79000000</v>
      </c>
      <c r="D28" s="32" t="n">
        <v>80000000</v>
      </c>
      <c r="E28" s="32" t="n">
        <v>74053200</v>
      </c>
      <c r="F28" s="32" t="n">
        <v>79000000</v>
      </c>
      <c r="G28" s="32" t="n">
        <v>80000000</v>
      </c>
      <c r="H28" s="32" t="n">
        <v>87030000</v>
      </c>
      <c r="I28" s="40" t="n">
        <f aca="false">H28/H9*100</f>
        <v>2.31565022176677</v>
      </c>
      <c r="J28" s="41" t="n">
        <f aca="false">H28-C28</f>
        <v>8030000</v>
      </c>
      <c r="K28" s="47" t="n">
        <f aca="false">H28/C28*100</f>
        <v>110.164556962025</v>
      </c>
      <c r="L28" s="41" t="n">
        <f aca="false">H28-F28</f>
        <v>8030000</v>
      </c>
      <c r="M28" s="47" t="n">
        <f aca="false">H28/F28*100</f>
        <v>110.164556962025</v>
      </c>
      <c r="N28" s="32" t="n">
        <v>87030000</v>
      </c>
      <c r="O28" s="40" t="n">
        <f aca="false">N28/N9*100</f>
        <v>2.7612025671657</v>
      </c>
      <c r="P28" s="41" t="n">
        <f aca="false">N28-D28</f>
        <v>7030000</v>
      </c>
      <c r="Q28" s="47" t="n">
        <f aca="false">N28/D28*100</f>
        <v>108.7875</v>
      </c>
      <c r="R28" s="44" t="n">
        <f aca="false">N28-G28</f>
        <v>7030000</v>
      </c>
      <c r="S28" s="47" t="n">
        <f aca="false">N28/G28*100</f>
        <v>108.7875</v>
      </c>
      <c r="T28" s="32" t="n">
        <v>87030000</v>
      </c>
      <c r="U28" s="46"/>
    </row>
    <row r="29" customFormat="false" ht="172.45" hidden="false" customHeight="false" outlineLevel="0" collapsed="false">
      <c r="A29" s="39" t="s">
        <v>47</v>
      </c>
      <c r="B29" s="45" t="n">
        <v>1077000</v>
      </c>
      <c r="C29" s="45" t="n">
        <v>1077000</v>
      </c>
      <c r="D29" s="45" t="n">
        <v>1077000</v>
      </c>
      <c r="E29" s="45" t="n">
        <v>1077000</v>
      </c>
      <c r="F29" s="45" t="n">
        <v>1077000</v>
      </c>
      <c r="G29" s="45" t="n">
        <v>1077000</v>
      </c>
      <c r="H29" s="45" t="n">
        <v>1284000</v>
      </c>
      <c r="I29" s="40" t="n">
        <f aca="false">H29/H9*100</f>
        <v>0.0341640225755318</v>
      </c>
      <c r="J29" s="41" t="n">
        <f aca="false">H29-C29</f>
        <v>207000</v>
      </c>
      <c r="K29" s="47" t="n">
        <f aca="false">H29/C29*100</f>
        <v>119.220055710306</v>
      </c>
      <c r="L29" s="41" t="n">
        <f aca="false">H29-F29</f>
        <v>207000</v>
      </c>
      <c r="M29" s="47" t="n">
        <f aca="false">H29/F29*100</f>
        <v>119.220055710306</v>
      </c>
      <c r="N29" s="45" t="n">
        <v>1284000</v>
      </c>
      <c r="O29" s="40" t="n">
        <f aca="false">N29/N9*100</f>
        <v>0.0407374939244025</v>
      </c>
      <c r="P29" s="41" t="n">
        <f aca="false">N29-D29</f>
        <v>207000</v>
      </c>
      <c r="Q29" s="47" t="n">
        <f aca="false">N29/D29*100</f>
        <v>119.220055710306</v>
      </c>
      <c r="R29" s="44" t="n">
        <f aca="false">N29-G29</f>
        <v>207000</v>
      </c>
      <c r="S29" s="47" t="n">
        <f aca="false">N29/G29*100</f>
        <v>119.220055710306</v>
      </c>
      <c r="T29" s="45" t="n">
        <v>1284000</v>
      </c>
      <c r="U29" s="46"/>
    </row>
    <row r="30" customFormat="false" ht="129.7" hidden="false" customHeight="false" outlineLevel="0" collapsed="false">
      <c r="A30" s="39" t="s">
        <v>48</v>
      </c>
      <c r="B30" s="32" t="n">
        <v>32418</v>
      </c>
      <c r="C30" s="32" t="n">
        <v>32418</v>
      </c>
      <c r="D30" s="32" t="n">
        <v>32418</v>
      </c>
      <c r="E30" s="32" t="n">
        <v>109064</v>
      </c>
      <c r="F30" s="32" t="n">
        <v>32418</v>
      </c>
      <c r="G30" s="32" t="n">
        <v>32418</v>
      </c>
      <c r="H30" s="32" t="n">
        <v>0</v>
      </c>
      <c r="I30" s="40" t="n">
        <f aca="false">H30/H9*100</f>
        <v>0</v>
      </c>
      <c r="J30" s="41" t="n">
        <f aca="false">H30-C30</f>
        <v>-32418</v>
      </c>
      <c r="K30" s="47" t="n">
        <f aca="false">H30/C30*100</f>
        <v>0</v>
      </c>
      <c r="L30" s="41" t="n">
        <f aca="false">H30-F30</f>
        <v>-32418</v>
      </c>
      <c r="M30" s="47" t="n">
        <f aca="false">H30/F30*100</f>
        <v>0</v>
      </c>
      <c r="N30" s="32" t="n">
        <v>0</v>
      </c>
      <c r="O30" s="40" t="n">
        <f aca="false">N30/N9*100</f>
        <v>0</v>
      </c>
      <c r="P30" s="41" t="n">
        <f aca="false">N30-D30</f>
        <v>-32418</v>
      </c>
      <c r="Q30" s="47" t="n">
        <f aca="false">N30/D30*100</f>
        <v>0</v>
      </c>
      <c r="R30" s="44" t="n">
        <f aca="false">N30-G30</f>
        <v>-32418</v>
      </c>
      <c r="S30" s="47" t="n">
        <f aca="false">N30/G30*100</f>
        <v>0</v>
      </c>
      <c r="T30" s="32" t="n">
        <v>0</v>
      </c>
      <c r="U30" s="46"/>
    </row>
    <row r="31" customFormat="false" ht="72.7" hidden="false" customHeight="false" outlineLevel="0" collapsed="false">
      <c r="A31" s="39" t="s">
        <v>49</v>
      </c>
      <c r="B31" s="45" t="n">
        <v>1450000</v>
      </c>
      <c r="C31" s="45" t="n">
        <v>1550000</v>
      </c>
      <c r="D31" s="45" t="n">
        <v>2650000</v>
      </c>
      <c r="E31" s="45" t="n">
        <v>1450000</v>
      </c>
      <c r="F31" s="45" t="n">
        <v>1550000</v>
      </c>
      <c r="G31" s="45" t="n">
        <v>2650000</v>
      </c>
      <c r="H31" s="45" t="n">
        <v>1500000</v>
      </c>
      <c r="I31" s="40" t="n">
        <f aca="false">H31/H9*100</f>
        <v>0.0399112413265559</v>
      </c>
      <c r="J31" s="41" t="n">
        <f aca="false">H31-C31</f>
        <v>-50000</v>
      </c>
      <c r="K31" s="47" t="n">
        <f aca="false">H31/C31*100</f>
        <v>96.7741935483871</v>
      </c>
      <c r="L31" s="41" t="n">
        <f aca="false">H31-F31</f>
        <v>-50000</v>
      </c>
      <c r="M31" s="47" t="n">
        <f aca="false">H31/F31*100</f>
        <v>96.7741935483871</v>
      </c>
      <c r="N31" s="45" t="n">
        <v>1500000</v>
      </c>
      <c r="O31" s="40" t="n">
        <f aca="false">N31/N9*100</f>
        <v>0.047590530285517</v>
      </c>
      <c r="P31" s="41" t="n">
        <f aca="false">N31-D31</f>
        <v>-1150000</v>
      </c>
      <c r="Q31" s="47" t="n">
        <f aca="false">N31/D31*100</f>
        <v>56.6037735849057</v>
      </c>
      <c r="R31" s="44" t="n">
        <f aca="false">N31-G31</f>
        <v>-1150000</v>
      </c>
      <c r="S31" s="47" t="n">
        <f aca="false">N31/G31*100</f>
        <v>56.6037735849057</v>
      </c>
      <c r="T31" s="45" t="n">
        <v>1500000</v>
      </c>
      <c r="U31" s="46"/>
      <c r="CF31" s="0"/>
    </row>
    <row r="32" customFormat="false" ht="72.7" hidden="false" customHeight="false" outlineLevel="0" collapsed="false">
      <c r="A32" s="39" t="s">
        <v>50</v>
      </c>
      <c r="B32" s="45" t="n">
        <v>350000</v>
      </c>
      <c r="C32" s="45" t="n">
        <v>350000</v>
      </c>
      <c r="D32" s="45" t="n">
        <v>350000</v>
      </c>
      <c r="E32" s="45" t="n">
        <v>1491767</v>
      </c>
      <c r="F32" s="45" t="n">
        <v>350000</v>
      </c>
      <c r="G32" s="45" t="n">
        <v>350000</v>
      </c>
      <c r="H32" s="45" t="n">
        <v>2761000</v>
      </c>
      <c r="I32" s="50" t="n">
        <f aca="false">H32/H9*100</f>
        <v>0.0734632915350805</v>
      </c>
      <c r="J32" s="41" t="n">
        <f aca="false">H32-C32</f>
        <v>2411000</v>
      </c>
      <c r="K32" s="47" t="n">
        <f aca="false">H32/C32*100</f>
        <v>788.857142857143</v>
      </c>
      <c r="L32" s="41" t="n">
        <f aca="false">H32-F32</f>
        <v>2411000</v>
      </c>
      <c r="M32" s="47" t="n">
        <f aca="false">H32/F32*100</f>
        <v>788.857142857143</v>
      </c>
      <c r="N32" s="45" t="n">
        <v>2761000</v>
      </c>
      <c r="O32" s="50" t="n">
        <f aca="false">N32/N9*100</f>
        <v>0.0875983027455416</v>
      </c>
      <c r="P32" s="41" t="n">
        <f aca="false">N32-D32</f>
        <v>2411000</v>
      </c>
      <c r="Q32" s="47" t="n">
        <f aca="false">N32/D32*100</f>
        <v>788.857142857143</v>
      </c>
      <c r="R32" s="44" t="n">
        <f aca="false">N32-G32</f>
        <v>2411000</v>
      </c>
      <c r="S32" s="47" t="n">
        <f aca="false">N32/G32*100</f>
        <v>788.857142857143</v>
      </c>
      <c r="T32" s="45" t="n">
        <v>2761000</v>
      </c>
      <c r="U32" s="46"/>
    </row>
    <row r="33" s="25" customFormat="true" ht="72.7" hidden="false" customHeight="false" outlineLevel="0" collapsed="false">
      <c r="A33" s="27" t="s">
        <v>51</v>
      </c>
      <c r="B33" s="28" t="n">
        <v>1725250</v>
      </c>
      <c r="C33" s="28" t="n">
        <v>1725250</v>
      </c>
      <c r="D33" s="28" t="n">
        <v>1725250</v>
      </c>
      <c r="E33" s="28" t="n">
        <v>3053400</v>
      </c>
      <c r="F33" s="28" t="n">
        <v>1725250</v>
      </c>
      <c r="G33" s="28" t="n">
        <v>1725250</v>
      </c>
      <c r="H33" s="28" t="n">
        <v>2316940</v>
      </c>
      <c r="I33" s="29" t="n">
        <f aca="false">H33/H9*100</f>
        <v>0.0616479676527669</v>
      </c>
      <c r="J33" s="22" t="n">
        <f aca="false">H33-C33</f>
        <v>591690</v>
      </c>
      <c r="K33" s="21" t="n">
        <f aca="false">H33/C33*100</f>
        <v>134.295899145051</v>
      </c>
      <c r="L33" s="22" t="n">
        <f aca="false">H33-F33</f>
        <v>591690</v>
      </c>
      <c r="M33" s="21" t="n">
        <f aca="false">H33/F33*100</f>
        <v>134.295899145051</v>
      </c>
      <c r="N33" s="28" t="n">
        <v>2316940</v>
      </c>
      <c r="O33" s="29" t="n">
        <f aca="false">N33/N9*100</f>
        <v>0.0735096021598172</v>
      </c>
      <c r="P33" s="22" t="n">
        <f aca="false">N33-D33</f>
        <v>591690</v>
      </c>
      <c r="Q33" s="21" t="n">
        <f aca="false">N33/D33*100</f>
        <v>134.295899145051</v>
      </c>
      <c r="R33" s="23" t="n">
        <f aca="false">N33-G33</f>
        <v>591690</v>
      </c>
      <c r="S33" s="21" t="n">
        <f aca="false">N33/G33*100</f>
        <v>134.295899145051</v>
      </c>
      <c r="T33" s="28" t="n">
        <v>2316940</v>
      </c>
      <c r="U33" s="24"/>
      <c r="IJ33" s="26"/>
      <c r="IK33" s="26"/>
      <c r="IL33" s="26"/>
      <c r="IM33" s="26"/>
      <c r="IN33" s="26"/>
      <c r="IO33" s="26"/>
      <c r="IP33" s="26"/>
      <c r="IQ33" s="26"/>
      <c r="IR33" s="26"/>
      <c r="IS33" s="26"/>
    </row>
    <row r="34" s="25" customFormat="true" ht="58.45" hidden="false" customHeight="false" outlineLevel="0" collapsed="false">
      <c r="A34" s="27" t="s">
        <v>52</v>
      </c>
      <c r="B34" s="28" t="n">
        <v>30136443</v>
      </c>
      <c r="C34" s="28" t="n">
        <v>30136443</v>
      </c>
      <c r="D34" s="28" t="n">
        <v>30136443</v>
      </c>
      <c r="E34" s="28" t="n">
        <v>24716676</v>
      </c>
      <c r="F34" s="28" t="n">
        <v>30136443</v>
      </c>
      <c r="G34" s="28" t="n">
        <v>30136443</v>
      </c>
      <c r="H34" s="28" t="n">
        <v>23224965</v>
      </c>
      <c r="I34" s="29" t="n">
        <f aca="false">H34/H9*100</f>
        <v>0.617958121943876</v>
      </c>
      <c r="J34" s="22" t="n">
        <f aca="false">H34-C34</f>
        <v>-6911478</v>
      </c>
      <c r="K34" s="21" t="n">
        <f aca="false">H34/C34*100</f>
        <v>77.0660459165669</v>
      </c>
      <c r="L34" s="22" t="n">
        <f aca="false">H34-F34</f>
        <v>-6911478</v>
      </c>
      <c r="M34" s="21" t="n">
        <f aca="false">H34/F34*100</f>
        <v>77.0660459165669</v>
      </c>
      <c r="N34" s="28" t="n">
        <v>23224965</v>
      </c>
      <c r="O34" s="29" t="n">
        <f aca="false">N34/N9*100</f>
        <v>0.736858933475048</v>
      </c>
      <c r="P34" s="22" t="n">
        <f aca="false">N34-D34</f>
        <v>-6911478</v>
      </c>
      <c r="Q34" s="21" t="n">
        <f aca="false">N34/D34*100</f>
        <v>77.0660459165669</v>
      </c>
      <c r="R34" s="23" t="n">
        <f aca="false">N34-G34</f>
        <v>-6911478</v>
      </c>
      <c r="S34" s="21" t="n">
        <f aca="false">N34/G34*100</f>
        <v>77.0660459165669</v>
      </c>
      <c r="T34" s="28" t="n">
        <v>23224965</v>
      </c>
      <c r="U34" s="24"/>
      <c r="IJ34" s="26"/>
      <c r="IK34" s="26"/>
      <c r="IL34" s="26"/>
      <c r="IM34" s="26"/>
      <c r="IN34" s="26"/>
      <c r="IO34" s="26"/>
      <c r="IP34" s="26"/>
      <c r="IQ34" s="26"/>
      <c r="IR34" s="26"/>
      <c r="IS34" s="26"/>
    </row>
    <row r="35" s="25" customFormat="true" ht="58.45" hidden="false" customHeight="false" outlineLevel="0" collapsed="false">
      <c r="A35" s="27" t="s">
        <v>53</v>
      </c>
      <c r="B35" s="28" t="n">
        <f aca="false">B36+B37+B38</f>
        <v>8700000</v>
      </c>
      <c r="C35" s="28" t="n">
        <f aca="false">C36+C37+C38</f>
        <v>8700000</v>
      </c>
      <c r="D35" s="28" t="n">
        <f aca="false">D36+D37+D38</f>
        <v>8700000</v>
      </c>
      <c r="E35" s="28" t="n">
        <f aca="false">E36+E37+E38</f>
        <v>10423000</v>
      </c>
      <c r="F35" s="28" t="n">
        <f aca="false">F36+F37+F38</f>
        <v>8700000</v>
      </c>
      <c r="G35" s="28" t="n">
        <f aca="false">G36+G37+G38</f>
        <v>8700000</v>
      </c>
      <c r="H35" s="28" t="n">
        <f aca="false">H36+H37+H38</f>
        <v>8700000</v>
      </c>
      <c r="I35" s="29" t="n">
        <f aca="false">H35/H9*100</f>
        <v>0.231485199694024</v>
      </c>
      <c r="J35" s="22" t="n">
        <f aca="false">H35-C35</f>
        <v>0</v>
      </c>
      <c r="K35" s="21" t="n">
        <f aca="false">H35/C35*100</f>
        <v>100</v>
      </c>
      <c r="L35" s="22" t="n">
        <f aca="false">H35-F35</f>
        <v>0</v>
      </c>
      <c r="M35" s="21" t="n">
        <f aca="false">H35/F35*100</f>
        <v>100</v>
      </c>
      <c r="N35" s="28" t="n">
        <f aca="false">N36+N37+N38</f>
        <v>8700000</v>
      </c>
      <c r="O35" s="29" t="n">
        <f aca="false">N35/N9*100</f>
        <v>0.276025075655999</v>
      </c>
      <c r="P35" s="22" t="n">
        <f aca="false">N35-D35</f>
        <v>0</v>
      </c>
      <c r="Q35" s="21" t="n">
        <f aca="false">N35/D35*100</f>
        <v>100</v>
      </c>
      <c r="R35" s="23" t="n">
        <f aca="false">N35-G35</f>
        <v>0</v>
      </c>
      <c r="S35" s="21" t="n">
        <f aca="false">N35/G35*100</f>
        <v>100</v>
      </c>
      <c r="T35" s="28" t="n">
        <f aca="false">T36+T37+T38</f>
        <v>8700000</v>
      </c>
      <c r="U35" s="24"/>
      <c r="IJ35" s="26"/>
      <c r="IK35" s="26"/>
      <c r="IL35" s="26"/>
      <c r="IM35" s="26"/>
      <c r="IN35" s="26"/>
      <c r="IO35" s="26"/>
      <c r="IP35" s="26"/>
      <c r="IQ35" s="26"/>
      <c r="IR35" s="26"/>
      <c r="IS35" s="26"/>
    </row>
    <row r="36" customFormat="false" ht="158.2" hidden="false" customHeight="false" outlineLevel="0" collapsed="false">
      <c r="A36" s="39" t="s">
        <v>54</v>
      </c>
      <c r="B36" s="32" t="n">
        <v>3500000</v>
      </c>
      <c r="C36" s="32" t="n">
        <v>3500000</v>
      </c>
      <c r="D36" s="32" t="n">
        <v>3500000</v>
      </c>
      <c r="E36" s="32" t="n">
        <v>0</v>
      </c>
      <c r="F36" s="32" t="n">
        <v>3500000</v>
      </c>
      <c r="G36" s="32" t="n">
        <v>3500000</v>
      </c>
      <c r="H36" s="32" t="n">
        <v>3500000</v>
      </c>
      <c r="I36" s="40" t="n">
        <f aca="false">H36/H9*100</f>
        <v>0.0931262297619637</v>
      </c>
      <c r="J36" s="41" t="n">
        <f aca="false">H36-C36</f>
        <v>0</v>
      </c>
      <c r="K36" s="47" t="n">
        <f aca="false">H36/C36*100</f>
        <v>100</v>
      </c>
      <c r="L36" s="41" t="n">
        <f aca="false">H36-F36</f>
        <v>0</v>
      </c>
      <c r="M36" s="47" t="n">
        <f aca="false">H36/F36*100</f>
        <v>100</v>
      </c>
      <c r="N36" s="32" t="n">
        <v>3500000</v>
      </c>
      <c r="O36" s="40" t="n">
        <f aca="false">N36/N9*100</f>
        <v>0.111044570666206</v>
      </c>
      <c r="P36" s="41" t="n">
        <f aca="false">N36-D36</f>
        <v>0</v>
      </c>
      <c r="Q36" s="47" t="n">
        <f aca="false">N36/D36*100</f>
        <v>100</v>
      </c>
      <c r="R36" s="44" t="n">
        <f aca="false">N36-G36</f>
        <v>0</v>
      </c>
      <c r="S36" s="47" t="n">
        <f aca="false">N36/G36*100</f>
        <v>100</v>
      </c>
      <c r="T36" s="32" t="n">
        <v>3500000</v>
      </c>
      <c r="U36" s="46"/>
    </row>
    <row r="37" customFormat="false" ht="86.95" hidden="false" customHeight="false" outlineLevel="0" collapsed="false">
      <c r="A37" s="39" t="s">
        <v>55</v>
      </c>
      <c r="B37" s="32" t="n">
        <v>4000000</v>
      </c>
      <c r="C37" s="32" t="n">
        <v>4000000</v>
      </c>
      <c r="D37" s="32" t="n">
        <v>4000000</v>
      </c>
      <c r="E37" s="32" t="n">
        <v>9423000</v>
      </c>
      <c r="F37" s="32" t="n">
        <v>4000000</v>
      </c>
      <c r="G37" s="32" t="n">
        <v>4000000</v>
      </c>
      <c r="H37" s="32" t="n">
        <v>4000000</v>
      </c>
      <c r="I37" s="40" t="n">
        <f aca="false">H37/H9*100</f>
        <v>0.106429976870816</v>
      </c>
      <c r="J37" s="41" t="n">
        <f aca="false">H37-C37</f>
        <v>0</v>
      </c>
      <c r="K37" s="47" t="n">
        <f aca="false">H37/C37*100</f>
        <v>100</v>
      </c>
      <c r="L37" s="41" t="n">
        <f aca="false">H37-F37</f>
        <v>0</v>
      </c>
      <c r="M37" s="47" t="n">
        <f aca="false">H37/F37*100</f>
        <v>100</v>
      </c>
      <c r="N37" s="32" t="n">
        <v>4000000</v>
      </c>
      <c r="O37" s="40" t="n">
        <f aca="false">N37/N9*100</f>
        <v>0.126908080761379</v>
      </c>
      <c r="P37" s="41" t="n">
        <f aca="false">N37-D37</f>
        <v>0</v>
      </c>
      <c r="Q37" s="47" t="n">
        <f aca="false">N37/D37*100</f>
        <v>100</v>
      </c>
      <c r="R37" s="44" t="n">
        <f aca="false">N37-G37</f>
        <v>0</v>
      </c>
      <c r="S37" s="47" t="n">
        <f aca="false">N37/G37*100</f>
        <v>100</v>
      </c>
      <c r="T37" s="32" t="n">
        <v>4000000</v>
      </c>
      <c r="U37" s="46"/>
    </row>
    <row r="38" customFormat="false" ht="158.2" hidden="false" customHeight="false" outlineLevel="0" collapsed="false">
      <c r="A38" s="39" t="s">
        <v>56</v>
      </c>
      <c r="B38" s="32" t="n">
        <v>1200000</v>
      </c>
      <c r="C38" s="32" t="n">
        <v>1200000</v>
      </c>
      <c r="D38" s="32" t="n">
        <v>1200000</v>
      </c>
      <c r="E38" s="32" t="n">
        <v>1000000</v>
      </c>
      <c r="F38" s="32" t="n">
        <v>1200000</v>
      </c>
      <c r="G38" s="32" t="n">
        <v>1200000</v>
      </c>
      <c r="H38" s="32" t="n">
        <v>1200000</v>
      </c>
      <c r="I38" s="51" t="n">
        <f aca="false">H38/H9*100</f>
        <v>0.0319289930612447</v>
      </c>
      <c r="J38" s="41" t="n">
        <f aca="false">H38-C38</f>
        <v>0</v>
      </c>
      <c r="K38" s="47" t="n">
        <f aca="false">H38/C38*100</f>
        <v>100</v>
      </c>
      <c r="L38" s="41" t="n">
        <f aca="false">H38-F38</f>
        <v>0</v>
      </c>
      <c r="M38" s="47" t="n">
        <f aca="false">H38/F38*100</f>
        <v>100</v>
      </c>
      <c r="N38" s="32" t="n">
        <v>1200000</v>
      </c>
      <c r="O38" s="51" t="n">
        <f aca="false">N38/N9*100</f>
        <v>0.0380724242284136</v>
      </c>
      <c r="P38" s="41" t="n">
        <f aca="false">N38-D38</f>
        <v>0</v>
      </c>
      <c r="Q38" s="47" t="n">
        <f aca="false">N38/D38*100</f>
        <v>100</v>
      </c>
      <c r="R38" s="44" t="n">
        <f aca="false">N38-G38</f>
        <v>0</v>
      </c>
      <c r="S38" s="47" t="n">
        <f aca="false">N38/G38*100</f>
        <v>100</v>
      </c>
      <c r="T38" s="32" t="n">
        <v>1200000</v>
      </c>
      <c r="U38" s="46"/>
    </row>
    <row r="39" s="25" customFormat="true" ht="29.95" hidden="false" customHeight="false" outlineLevel="0" collapsed="false">
      <c r="A39" s="27" t="s">
        <v>57</v>
      </c>
      <c r="B39" s="28" t="n">
        <v>2411000</v>
      </c>
      <c r="C39" s="28" t="n">
        <v>2411000</v>
      </c>
      <c r="D39" s="28" t="n">
        <v>2411000</v>
      </c>
      <c r="E39" s="28" t="n">
        <v>2000000</v>
      </c>
      <c r="F39" s="28" t="n">
        <v>2411000</v>
      </c>
      <c r="G39" s="28" t="n">
        <v>2411000</v>
      </c>
      <c r="H39" s="28" t="n">
        <v>0</v>
      </c>
      <c r="I39" s="29" t="n">
        <f aca="false">H39/H9*100</f>
        <v>0</v>
      </c>
      <c r="J39" s="22" t="n">
        <f aca="false">H39-C39</f>
        <v>-2411000</v>
      </c>
      <c r="K39" s="21" t="n">
        <f aca="false">H39/C39*100</f>
        <v>0</v>
      </c>
      <c r="L39" s="22" t="n">
        <f aca="false">H39-F39</f>
        <v>-2411000</v>
      </c>
      <c r="M39" s="21" t="n">
        <f aca="false">H39/F39*100</f>
        <v>0</v>
      </c>
      <c r="N39" s="28" t="n">
        <v>0</v>
      </c>
      <c r="O39" s="29" t="n">
        <f aca="false">N39/N9*100</f>
        <v>0</v>
      </c>
      <c r="P39" s="22" t="n">
        <f aca="false">N39-D39</f>
        <v>-2411000</v>
      </c>
      <c r="Q39" s="21" t="n">
        <f aca="false">N39/D39*100</f>
        <v>0</v>
      </c>
      <c r="R39" s="23" t="n">
        <f aca="false">N39-G39</f>
        <v>-2411000</v>
      </c>
      <c r="S39" s="21" t="n">
        <f aca="false">N39/G39*100</f>
        <v>0</v>
      </c>
      <c r="T39" s="28" t="n">
        <v>0</v>
      </c>
      <c r="U39" s="24"/>
      <c r="IJ39" s="26"/>
      <c r="IK39" s="26"/>
      <c r="IL39" s="26"/>
      <c r="IM39" s="26"/>
      <c r="IN39" s="26"/>
      <c r="IO39" s="26"/>
      <c r="IP39" s="26"/>
      <c r="IQ39" s="26"/>
      <c r="IR39" s="26"/>
      <c r="IS39" s="26"/>
    </row>
    <row r="40" s="25" customFormat="true" ht="29.95" hidden="false" customHeight="false" outlineLevel="0" collapsed="false">
      <c r="A40" s="27" t="s">
        <v>58</v>
      </c>
      <c r="B40" s="28" t="n">
        <v>1030500</v>
      </c>
      <c r="C40" s="28" t="n">
        <v>1030500</v>
      </c>
      <c r="D40" s="28" t="n">
        <v>1030500</v>
      </c>
      <c r="E40" s="28" t="n">
        <v>2759104</v>
      </c>
      <c r="F40" s="28" t="n">
        <v>1030500</v>
      </c>
      <c r="G40" s="28" t="n">
        <v>1030500</v>
      </c>
      <c r="H40" s="28" t="n">
        <v>2304180</v>
      </c>
      <c r="I40" s="29" t="n">
        <f aca="false">H40/H9*100</f>
        <v>0.061308456026549</v>
      </c>
      <c r="J40" s="22" t="n">
        <f aca="false">H40-C40</f>
        <v>1273680</v>
      </c>
      <c r="K40" s="21" t="n">
        <f aca="false">H40/C40*100</f>
        <v>223.598253275109</v>
      </c>
      <c r="L40" s="22" t="n">
        <f aca="false">H40-F40</f>
        <v>1273680</v>
      </c>
      <c r="M40" s="21" t="n">
        <f aca="false">H40/F40*100</f>
        <v>223.598253275109</v>
      </c>
      <c r="N40" s="28" t="n">
        <v>2304180</v>
      </c>
      <c r="O40" s="29" t="n">
        <f aca="false">N40/N9*100</f>
        <v>0.0731047653821884</v>
      </c>
      <c r="P40" s="22" t="n">
        <f aca="false">N40-D40</f>
        <v>1273680</v>
      </c>
      <c r="Q40" s="21" t="n">
        <f aca="false">N40/D40*100</f>
        <v>223.598253275109</v>
      </c>
      <c r="R40" s="23" t="n">
        <f aca="false">N40-G40</f>
        <v>1273680</v>
      </c>
      <c r="S40" s="21" t="n">
        <f aca="false">N40/G40*100</f>
        <v>223.598253275109</v>
      </c>
      <c r="T40" s="28" t="n">
        <v>2304180</v>
      </c>
      <c r="U40" s="24"/>
      <c r="IJ40" s="26"/>
      <c r="IK40" s="26"/>
      <c r="IL40" s="26"/>
      <c r="IM40" s="26"/>
      <c r="IN40" s="26"/>
      <c r="IO40" s="26"/>
      <c r="IP40" s="26"/>
      <c r="IQ40" s="26"/>
      <c r="IR40" s="26"/>
      <c r="IS40" s="26"/>
    </row>
    <row r="41" customFormat="false" ht="29.95" hidden="false" customHeight="false" outlineLevel="0" collapsed="false">
      <c r="A41" s="27" t="s">
        <v>59</v>
      </c>
      <c r="B41" s="28"/>
      <c r="C41" s="28"/>
      <c r="D41" s="28"/>
      <c r="E41" s="28"/>
      <c r="F41" s="28"/>
      <c r="G41" s="28"/>
      <c r="H41" s="20" t="n">
        <v>1412000</v>
      </c>
      <c r="I41" s="29" t="n">
        <f aca="false">H41/H9*100</f>
        <v>0.0375697818353979</v>
      </c>
      <c r="J41" s="22" t="n">
        <f aca="false">H41-C41</f>
        <v>1412000</v>
      </c>
      <c r="K41" s="52" t="s">
        <v>35</v>
      </c>
      <c r="L41" s="22" t="n">
        <f aca="false">H41-F41</f>
        <v>1412000</v>
      </c>
      <c r="M41" s="52" t="s">
        <v>35</v>
      </c>
      <c r="N41" s="20" t="n">
        <v>0</v>
      </c>
      <c r="O41" s="52" t="s">
        <v>35</v>
      </c>
      <c r="P41" s="22" t="n">
        <f aca="false">N41-D41</f>
        <v>0</v>
      </c>
      <c r="Q41" s="52" t="s">
        <v>35</v>
      </c>
      <c r="R41" s="23" t="n">
        <f aca="false">N41-G41</f>
        <v>0</v>
      </c>
      <c r="S41" s="52" t="s">
        <v>35</v>
      </c>
      <c r="T41" s="20" t="n">
        <v>0</v>
      </c>
      <c r="U41" s="24"/>
      <c r="IJ41" s="26"/>
      <c r="IK41" s="26"/>
      <c r="IL41" s="26"/>
      <c r="IM41" s="26"/>
      <c r="IN41" s="26"/>
      <c r="IO41" s="26"/>
      <c r="IP41" s="26"/>
      <c r="IQ41" s="26"/>
      <c r="IR41" s="26"/>
      <c r="IS41" s="26"/>
    </row>
    <row r="42" customFormat="false" ht="29.95" hidden="false" customHeight="false" outlineLevel="0" collapsed="false">
      <c r="A42" s="27" t="s">
        <v>60</v>
      </c>
      <c r="B42" s="28" t="n">
        <f aca="false">B43+B50+B52+B51</f>
        <v>2518444996</v>
      </c>
      <c r="C42" s="28" t="n">
        <f aca="false">C43+C50+C52+C51</f>
        <v>2250895121</v>
      </c>
      <c r="D42" s="28" t="n">
        <f aca="false">D43+D50+D52+D51</f>
        <v>2135668671</v>
      </c>
      <c r="E42" s="28" t="n">
        <f aca="false">E43+E50+E52+E51</f>
        <v>2986762503</v>
      </c>
      <c r="F42" s="28" t="n">
        <f aca="false">F43+F50+F52+F51</f>
        <v>2805455076</v>
      </c>
      <c r="G42" s="28" t="n">
        <f aca="false">G43+G50+G52+G51</f>
        <v>2233956251</v>
      </c>
      <c r="H42" s="28" t="n">
        <f aca="false">H43+H50+H52+H51</f>
        <v>2907613126</v>
      </c>
      <c r="I42" s="29" t="n">
        <f aca="false">H42/H9*100</f>
        <v>77.364299437365</v>
      </c>
      <c r="J42" s="22" t="n">
        <f aca="false">H42-C42</f>
        <v>656718005</v>
      </c>
      <c r="K42" s="21" t="n">
        <f aca="false">H42/C42*100</f>
        <v>129.175859811196</v>
      </c>
      <c r="L42" s="22" t="n">
        <f aca="false">H42-F42</f>
        <v>102158050</v>
      </c>
      <c r="M42" s="21" t="n">
        <f aca="false">H42/F42*100</f>
        <v>103.641407444872</v>
      </c>
      <c r="N42" s="28" t="n">
        <f aca="false">N43+N50+N52+N51</f>
        <v>2296400457</v>
      </c>
      <c r="O42" s="29" t="n">
        <f aca="false">N42/N9*100</f>
        <v>72.8579436643557</v>
      </c>
      <c r="P42" s="22" t="n">
        <f aca="false">N42-D42</f>
        <v>160731786</v>
      </c>
      <c r="Q42" s="21" t="n">
        <f aca="false">N42/D42*100</f>
        <v>107.526063765534</v>
      </c>
      <c r="R42" s="23" t="n">
        <f aca="false">N42-G42</f>
        <v>62444206</v>
      </c>
      <c r="S42" s="21" t="n">
        <f aca="false">N42/G42*100</f>
        <v>102.795229583034</v>
      </c>
      <c r="T42" s="28" t="n">
        <f aca="false">T43+T50+T52+T51</f>
        <v>2378610147</v>
      </c>
      <c r="U42" s="24"/>
      <c r="IJ42" s="26"/>
      <c r="IK42" s="26"/>
      <c r="IL42" s="26"/>
      <c r="IM42" s="26"/>
      <c r="IN42" s="26"/>
      <c r="IO42" s="26"/>
      <c r="IP42" s="26"/>
      <c r="IQ42" s="26"/>
      <c r="IR42" s="26"/>
      <c r="IS42" s="26"/>
    </row>
    <row r="43" customFormat="false" ht="58.45" hidden="false" customHeight="false" outlineLevel="0" collapsed="false">
      <c r="A43" s="27" t="s">
        <v>61</v>
      </c>
      <c r="B43" s="28" t="n">
        <f aca="false">B44+B47+B48+B49</f>
        <v>2515317668</v>
      </c>
      <c r="C43" s="28" t="n">
        <f aca="false">C44+C47+C48+C49</f>
        <v>2249728593</v>
      </c>
      <c r="D43" s="28" t="n">
        <f aca="false">D44+D47+D48+D49</f>
        <v>2134502143</v>
      </c>
      <c r="E43" s="28" t="n">
        <f aca="false">E44+E47+E48+E49</f>
        <v>3009144346</v>
      </c>
      <c r="F43" s="28" t="n">
        <f aca="false">F44+F47+F48+F49</f>
        <v>2804288548</v>
      </c>
      <c r="G43" s="28" t="n">
        <f aca="false">G44+G47+G48+G49</f>
        <v>2232789723</v>
      </c>
      <c r="H43" s="28" t="n">
        <f aca="false">H44+H47+H48+H49</f>
        <v>2907144726</v>
      </c>
      <c r="I43" s="29" t="n">
        <f aca="false">H43/H9*100</f>
        <v>77.3518364870735</v>
      </c>
      <c r="J43" s="22" t="n">
        <f aca="false">H43-C43</f>
        <v>657416133</v>
      </c>
      <c r="K43" s="21" t="n">
        <f aca="false">H43/C43*100</f>
        <v>129.222019715869</v>
      </c>
      <c r="L43" s="22" t="n">
        <f aca="false">H43-F43</f>
        <v>102856178</v>
      </c>
      <c r="M43" s="21" t="n">
        <f aca="false">H43/F43*100</f>
        <v>103.667817210656</v>
      </c>
      <c r="N43" s="28" t="n">
        <f aca="false">N44+N47+N48+N49</f>
        <v>2295932057</v>
      </c>
      <c r="O43" s="29" t="n">
        <f aca="false">N43/N9*100</f>
        <v>72.8430827280985</v>
      </c>
      <c r="P43" s="22" t="n">
        <f aca="false">N43-D43</f>
        <v>161429914</v>
      </c>
      <c r="Q43" s="21" t="n">
        <f aca="false">N43/D43*100</f>
        <v>107.56288366959</v>
      </c>
      <c r="R43" s="23" t="n">
        <f aca="false">N43-G43</f>
        <v>63142334</v>
      </c>
      <c r="S43" s="21" t="n">
        <f aca="false">N43/G43*100</f>
        <v>102.827957032835</v>
      </c>
      <c r="T43" s="28" t="n">
        <f aca="false">T44+T47+T48+T49</f>
        <v>2378141747</v>
      </c>
      <c r="U43" s="24"/>
      <c r="IJ43" s="26"/>
      <c r="IK43" s="26"/>
      <c r="IL43" s="26"/>
      <c r="IM43" s="26"/>
      <c r="IN43" s="26"/>
      <c r="IO43" s="26"/>
      <c r="IP43" s="26"/>
      <c r="IQ43" s="26"/>
    </row>
    <row r="44" customFormat="false" ht="44.2" hidden="false" customHeight="false" outlineLevel="0" collapsed="false">
      <c r="A44" s="27" t="s">
        <v>62</v>
      </c>
      <c r="B44" s="28" t="n">
        <f aca="false">B45+B46</f>
        <v>607516800</v>
      </c>
      <c r="C44" s="28" t="n">
        <f aca="false">C45+C46</f>
        <v>513309000</v>
      </c>
      <c r="D44" s="28" t="n">
        <f aca="false">D45+D46</f>
        <v>528233000</v>
      </c>
      <c r="E44" s="28" t="n">
        <f aca="false">E45+E46</f>
        <v>641855800</v>
      </c>
      <c r="F44" s="28" t="n">
        <f aca="false">F45+F46</f>
        <v>513309000</v>
      </c>
      <c r="G44" s="28" t="n">
        <f aca="false">G45+G46</f>
        <v>528233000</v>
      </c>
      <c r="H44" s="28" t="n">
        <f aca="false">H45+H46</f>
        <v>541777000</v>
      </c>
      <c r="I44" s="29" t="n">
        <f aca="false">H44/H9*100</f>
        <v>14.415328394785</v>
      </c>
      <c r="J44" s="22" t="n">
        <f aca="false">H44-C44</f>
        <v>28468000</v>
      </c>
      <c r="K44" s="21" t="n">
        <f aca="false">H44/C44*100</f>
        <v>105.545977179438</v>
      </c>
      <c r="L44" s="22" t="n">
        <f aca="false">H44-F44</f>
        <v>28468000</v>
      </c>
      <c r="M44" s="21" t="n">
        <f aca="false">H44/F44*100</f>
        <v>105.545977179438</v>
      </c>
      <c r="N44" s="28" t="n">
        <f aca="false">N45+N46</f>
        <v>337390000</v>
      </c>
      <c r="O44" s="29" t="n">
        <f aca="false">N44/N9*100</f>
        <v>10.7043793420204</v>
      </c>
      <c r="P44" s="22" t="n">
        <f aca="false">N44-D44</f>
        <v>-190843000</v>
      </c>
      <c r="Q44" s="21" t="n">
        <f aca="false">N44/D44*100</f>
        <v>63.8714355218247</v>
      </c>
      <c r="R44" s="23" t="n">
        <f aca="false">N44-G44</f>
        <v>-190843000</v>
      </c>
      <c r="S44" s="21" t="n">
        <f aca="false">N44/G44*100</f>
        <v>63.8714355218247</v>
      </c>
      <c r="T44" s="28" t="n">
        <f aca="false">T45+T46</f>
        <v>312233000</v>
      </c>
      <c r="U44" s="24"/>
      <c r="IJ44" s="26"/>
      <c r="IK44" s="26"/>
      <c r="IL44" s="26"/>
      <c r="IM44" s="26"/>
      <c r="IN44" s="26"/>
      <c r="IO44" s="26"/>
      <c r="IP44" s="26"/>
      <c r="IQ44" s="26"/>
    </row>
    <row r="45" customFormat="false" ht="58.45" hidden="false" customHeight="false" outlineLevel="0" collapsed="false">
      <c r="A45" s="53" t="s">
        <v>63</v>
      </c>
      <c r="B45" s="32" t="n">
        <v>275874800</v>
      </c>
      <c r="C45" s="32" t="n">
        <v>212434000</v>
      </c>
      <c r="D45" s="32" t="n">
        <v>211938000</v>
      </c>
      <c r="E45" s="32" t="n">
        <v>275874800</v>
      </c>
      <c r="F45" s="32" t="n">
        <v>212434000</v>
      </c>
      <c r="G45" s="32" t="n">
        <v>211938000</v>
      </c>
      <c r="H45" s="32" t="n">
        <v>541777000</v>
      </c>
      <c r="I45" s="54" t="n">
        <f aca="false">H45/H9*100</f>
        <v>14.415328394785</v>
      </c>
      <c r="J45" s="41" t="n">
        <f aca="false">H45-C45</f>
        <v>329343000</v>
      </c>
      <c r="K45" s="47" t="n">
        <f aca="false">H45/C45*100</f>
        <v>255.033092631123</v>
      </c>
      <c r="L45" s="41" t="n">
        <f aca="false">H45-F45</f>
        <v>329343000</v>
      </c>
      <c r="M45" s="47" t="n">
        <f aca="false">H45/F45*100</f>
        <v>255.033092631123</v>
      </c>
      <c r="N45" s="32" t="n">
        <v>337390000</v>
      </c>
      <c r="O45" s="54" t="n">
        <f aca="false">N45/N9*100</f>
        <v>10.7043793420204</v>
      </c>
      <c r="P45" s="41" t="n">
        <f aca="false">N45-D45</f>
        <v>125452000</v>
      </c>
      <c r="Q45" s="47" t="n">
        <f aca="false">N45/D45*100</f>
        <v>159.192782794968</v>
      </c>
      <c r="R45" s="44" t="n">
        <f aca="false">N45-G45</f>
        <v>125452000</v>
      </c>
      <c r="S45" s="47" t="n">
        <f aca="false">N45/G45*100</f>
        <v>159.192782794968</v>
      </c>
      <c r="T45" s="32" t="n">
        <v>312233000</v>
      </c>
      <c r="U45" s="24"/>
    </row>
    <row r="46" customFormat="false" ht="86.95" hidden="false" customHeight="false" outlineLevel="0" collapsed="false">
      <c r="A46" s="53" t="s">
        <v>64</v>
      </c>
      <c r="B46" s="45" t="n">
        <v>331642000</v>
      </c>
      <c r="C46" s="45" t="n">
        <v>300875000</v>
      </c>
      <c r="D46" s="45" t="n">
        <v>316295000</v>
      </c>
      <c r="E46" s="45" t="n">
        <v>365981000</v>
      </c>
      <c r="F46" s="45" t="n">
        <v>300875000</v>
      </c>
      <c r="G46" s="45" t="n">
        <v>316295000</v>
      </c>
      <c r="H46" s="45" t="n">
        <v>0</v>
      </c>
      <c r="I46" s="42" t="s">
        <v>35</v>
      </c>
      <c r="J46" s="41" t="n">
        <f aca="false">H46-C46</f>
        <v>-300875000</v>
      </c>
      <c r="K46" s="42" t="s">
        <v>35</v>
      </c>
      <c r="L46" s="41" t="n">
        <f aca="false">H46-F46</f>
        <v>-300875000</v>
      </c>
      <c r="M46" s="42" t="s">
        <v>35</v>
      </c>
      <c r="N46" s="45" t="n">
        <v>0</v>
      </c>
      <c r="O46" s="42" t="s">
        <v>35</v>
      </c>
      <c r="P46" s="41" t="n">
        <f aca="false">N46-D46</f>
        <v>-316295000</v>
      </c>
      <c r="Q46" s="42" t="s">
        <v>35</v>
      </c>
      <c r="R46" s="44" t="n">
        <f aca="false">N46-G46</f>
        <v>-316295000</v>
      </c>
      <c r="S46" s="42" t="s">
        <v>35</v>
      </c>
      <c r="T46" s="45" t="n">
        <v>0</v>
      </c>
      <c r="U46" s="46"/>
    </row>
    <row r="47" s="25" customFormat="true" ht="44.2" hidden="false" customHeight="false" outlineLevel="0" collapsed="false">
      <c r="A47" s="55" t="s">
        <v>65</v>
      </c>
      <c r="B47" s="28" t="n">
        <v>387853515</v>
      </c>
      <c r="C47" s="28" t="n">
        <v>204896330</v>
      </c>
      <c r="D47" s="28" t="n">
        <v>48635100</v>
      </c>
      <c r="E47" s="28" t="n">
        <v>618465487</v>
      </c>
      <c r="F47" s="28" t="n">
        <v>758590239</v>
      </c>
      <c r="G47" s="28" t="n">
        <v>146056652</v>
      </c>
      <c r="H47" s="28" t="n">
        <v>507493595</v>
      </c>
      <c r="I47" s="29" t="n">
        <f aca="false">H47/H9*100</f>
        <v>13.5031328944843</v>
      </c>
      <c r="J47" s="22" t="n">
        <f aca="false">H47-C47</f>
        <v>302597265</v>
      </c>
      <c r="K47" s="21" t="n">
        <f aca="false">H47/C47*100</f>
        <v>247.683106378723</v>
      </c>
      <c r="L47" s="22" t="n">
        <f aca="false">H47-F47</f>
        <v>-251096644</v>
      </c>
      <c r="M47" s="21" t="n">
        <f aca="false">H47/F47*100</f>
        <v>66.8995682924942</v>
      </c>
      <c r="N47" s="28" t="n">
        <v>86539166</v>
      </c>
      <c r="O47" s="29" t="n">
        <f aca="false">N47/N9*100</f>
        <v>2.74562986693759</v>
      </c>
      <c r="P47" s="22" t="n">
        <f aca="false">N47-D47</f>
        <v>37904066</v>
      </c>
      <c r="Q47" s="21" t="n">
        <f aca="false">N47/D47*100</f>
        <v>177.935618514201</v>
      </c>
      <c r="R47" s="23" t="n">
        <f aca="false">N47-G47</f>
        <v>-59517486</v>
      </c>
      <c r="S47" s="21" t="n">
        <f aca="false">N47/G47*100</f>
        <v>59.2504105872562</v>
      </c>
      <c r="T47" s="28" t="n">
        <v>159264156</v>
      </c>
      <c r="U47" s="24"/>
      <c r="IJ47" s="26"/>
      <c r="IK47" s="26"/>
      <c r="IL47" s="26"/>
      <c r="IM47" s="26"/>
      <c r="IN47" s="26"/>
      <c r="IO47" s="26"/>
      <c r="IP47" s="26"/>
      <c r="IQ47" s="26"/>
      <c r="IR47" s="26"/>
      <c r="IS47" s="26"/>
    </row>
    <row r="48" s="25" customFormat="true" ht="29.95" hidden="false" customHeight="false" outlineLevel="0" collapsed="false">
      <c r="A48" s="55" t="s">
        <v>66</v>
      </c>
      <c r="B48" s="28" t="n">
        <v>1518581483</v>
      </c>
      <c r="C48" s="28" t="n">
        <v>1530114473</v>
      </c>
      <c r="D48" s="28" t="n">
        <v>1556180083</v>
      </c>
      <c r="E48" s="28" t="n">
        <v>1728802869</v>
      </c>
      <c r="F48" s="28" t="n">
        <v>1530114484</v>
      </c>
      <c r="G48" s="28" t="n">
        <v>1556180072</v>
      </c>
      <c r="H48" s="28" t="n">
        <v>1802917941</v>
      </c>
      <c r="I48" s="29" t="n">
        <f aca="false">H48/H9*100</f>
        <v>47.9711286901522</v>
      </c>
      <c r="J48" s="22" t="n">
        <f aca="false">H48-C48</f>
        <v>272803468</v>
      </c>
      <c r="K48" s="21" t="n">
        <f aca="false">H48/C48*100</f>
        <v>117.828958082145</v>
      </c>
      <c r="L48" s="22" t="n">
        <f aca="false">H48-F48</f>
        <v>272803457</v>
      </c>
      <c r="M48" s="21" t="n">
        <f aca="false">H48/F48*100</f>
        <v>117.828957235072</v>
      </c>
      <c r="N48" s="28" t="n">
        <v>1817046701</v>
      </c>
      <c r="O48" s="29" t="n">
        <f aca="false">N48/N9*100</f>
        <v>57.6494773694262</v>
      </c>
      <c r="P48" s="22" t="n">
        <f aca="false">N48-D48</f>
        <v>260866618</v>
      </c>
      <c r="Q48" s="21" t="n">
        <f aca="false">N48/D48*100</f>
        <v>116.763266722776</v>
      </c>
      <c r="R48" s="23" t="n">
        <f aca="false">N48-G48</f>
        <v>260866629</v>
      </c>
      <c r="S48" s="21" t="n">
        <f aca="false">N48/G48*100</f>
        <v>116.763267548127</v>
      </c>
      <c r="T48" s="28" t="n">
        <v>1851688401</v>
      </c>
      <c r="U48" s="24"/>
      <c r="IJ48" s="26"/>
      <c r="IK48" s="26"/>
      <c r="IL48" s="26"/>
      <c r="IM48" s="26"/>
      <c r="IN48" s="26"/>
      <c r="IO48" s="26"/>
      <c r="IP48" s="26"/>
      <c r="IQ48" s="26"/>
      <c r="IR48" s="26"/>
      <c r="IS48" s="26"/>
    </row>
    <row r="49" s="25" customFormat="true" ht="29.95" hidden="false" customHeight="false" outlineLevel="0" collapsed="false">
      <c r="A49" s="55" t="s">
        <v>67</v>
      </c>
      <c r="B49" s="28" t="n">
        <v>1365870</v>
      </c>
      <c r="C49" s="28" t="n">
        <v>1408790</v>
      </c>
      <c r="D49" s="28" t="n">
        <v>1453960</v>
      </c>
      <c r="E49" s="28" t="n">
        <v>20020190</v>
      </c>
      <c r="F49" s="28" t="n">
        <v>2274825</v>
      </c>
      <c r="G49" s="28" t="n">
        <v>2319999</v>
      </c>
      <c r="H49" s="28" t="n">
        <v>54956190</v>
      </c>
      <c r="I49" s="29" t="n">
        <f aca="false">H49/H9*100</f>
        <v>1.46224650765204</v>
      </c>
      <c r="J49" s="22" t="n">
        <f aca="false">H49-C49</f>
        <v>53547400</v>
      </c>
      <c r="K49" s="21" t="n">
        <f aca="false">H49/C49*100</f>
        <v>3900.94975120494</v>
      </c>
      <c r="L49" s="22" t="n">
        <f aca="false">H49-F49</f>
        <v>52681365</v>
      </c>
      <c r="M49" s="21" t="n">
        <f aca="false">H49/F49*100</f>
        <v>2415.84253733804</v>
      </c>
      <c r="N49" s="28" t="n">
        <v>54956190</v>
      </c>
      <c r="O49" s="29" t="n">
        <f aca="false">N49/N9*100</f>
        <v>1.74359614971442</v>
      </c>
      <c r="P49" s="22" t="n">
        <f aca="false">N49-D49</f>
        <v>53502230</v>
      </c>
      <c r="Q49" s="21" t="n">
        <f aca="false">N49/D49*100</f>
        <v>3779.7594156648</v>
      </c>
      <c r="R49" s="23" t="n">
        <f aca="false">N49-G49</f>
        <v>52636191</v>
      </c>
      <c r="S49" s="21" t="n">
        <f aca="false">N49/G49*100</f>
        <v>2368.80231413893</v>
      </c>
      <c r="T49" s="28" t="n">
        <v>54956190</v>
      </c>
      <c r="U49" s="24"/>
      <c r="IJ49" s="26"/>
      <c r="IK49" s="26"/>
      <c r="IL49" s="26"/>
      <c r="IM49" s="26"/>
      <c r="IN49" s="26"/>
      <c r="IO49" s="26"/>
      <c r="IP49" s="26"/>
      <c r="IQ49" s="26"/>
      <c r="IR49" s="26"/>
      <c r="IS49" s="26"/>
    </row>
    <row r="50" s="25" customFormat="true" ht="29.95" hidden="false" customHeight="false" outlineLevel="0" collapsed="false">
      <c r="A50" s="55" t="s">
        <v>68</v>
      </c>
      <c r="B50" s="28" t="n">
        <v>3127328</v>
      </c>
      <c r="C50" s="28" t="n">
        <v>1166528</v>
      </c>
      <c r="D50" s="28" t="n">
        <v>1166528</v>
      </c>
      <c r="E50" s="28" t="n">
        <v>3937364</v>
      </c>
      <c r="F50" s="28" t="n">
        <v>1166528</v>
      </c>
      <c r="G50" s="28" t="n">
        <v>1166528</v>
      </c>
      <c r="H50" s="28" t="n">
        <v>468400</v>
      </c>
      <c r="I50" s="29" t="n">
        <f aca="false">H50/H9*100</f>
        <v>0.0124629502915725</v>
      </c>
      <c r="J50" s="22" t="n">
        <f aca="false">H50-C50</f>
        <v>-698128</v>
      </c>
      <c r="K50" s="21" t="n">
        <f aca="false">H50/C50*100</f>
        <v>40.1533439403083</v>
      </c>
      <c r="L50" s="22" t="n">
        <f aca="false">H50-F50</f>
        <v>-698128</v>
      </c>
      <c r="M50" s="21" t="n">
        <f aca="false">H50/F50*100</f>
        <v>40.1533439403083</v>
      </c>
      <c r="N50" s="28" t="n">
        <v>468400</v>
      </c>
      <c r="O50" s="29" t="n">
        <f aca="false">N50/N9*100</f>
        <v>0.0148609362571574</v>
      </c>
      <c r="P50" s="22" t="n">
        <f aca="false">N50-D50</f>
        <v>-698128</v>
      </c>
      <c r="Q50" s="21" t="n">
        <f aca="false">N50/D50*100</f>
        <v>40.1533439403083</v>
      </c>
      <c r="R50" s="23" t="n">
        <f aca="false">N50-G50</f>
        <v>-698128</v>
      </c>
      <c r="S50" s="21" t="n">
        <f aca="false">N50/G50*100</f>
        <v>40.1533439403083</v>
      </c>
      <c r="T50" s="28" t="n">
        <v>468400</v>
      </c>
      <c r="U50" s="24"/>
      <c r="IJ50" s="26"/>
      <c r="IK50" s="26"/>
      <c r="IL50" s="26"/>
      <c r="IM50" s="26"/>
      <c r="IN50" s="26"/>
      <c r="IO50" s="26"/>
      <c r="IP50" s="26"/>
      <c r="IQ50" s="26"/>
      <c r="IR50" s="26"/>
      <c r="IS50" s="26"/>
    </row>
    <row r="51" customFormat="false" ht="143.95" hidden="false" customHeight="false" outlineLevel="0" collapsed="false">
      <c r="A51" s="55" t="s">
        <v>69</v>
      </c>
      <c r="B51" s="28" t="n">
        <v>0</v>
      </c>
      <c r="C51" s="28" t="n">
        <v>0</v>
      </c>
      <c r="D51" s="28" t="n">
        <v>0</v>
      </c>
      <c r="E51" s="28" t="n">
        <v>56795</v>
      </c>
      <c r="F51" s="28" t="n">
        <v>0</v>
      </c>
      <c r="G51" s="28" t="n">
        <v>0</v>
      </c>
      <c r="H51" s="28" t="n">
        <v>0</v>
      </c>
      <c r="I51" s="43" t="s">
        <v>35</v>
      </c>
      <c r="J51" s="22" t="n">
        <f aca="false">H51-C51</f>
        <v>0</v>
      </c>
      <c r="K51" s="43" t="s">
        <v>35</v>
      </c>
      <c r="L51" s="22" t="n">
        <f aca="false">H51-F51</f>
        <v>0</v>
      </c>
      <c r="M51" s="43" t="s">
        <v>35</v>
      </c>
      <c r="N51" s="28" t="n">
        <v>0</v>
      </c>
      <c r="O51" s="43" t="s">
        <v>35</v>
      </c>
      <c r="P51" s="22" t="n">
        <f aca="false">N51-D51</f>
        <v>0</v>
      </c>
      <c r="Q51" s="43" t="s">
        <v>35</v>
      </c>
      <c r="R51" s="23" t="n">
        <f aca="false">N51-G51</f>
        <v>0</v>
      </c>
      <c r="S51" s="43" t="s">
        <v>35</v>
      </c>
      <c r="T51" s="28" t="n">
        <v>0</v>
      </c>
      <c r="U51" s="24"/>
      <c r="IJ51" s="26"/>
      <c r="IK51" s="26"/>
      <c r="IL51" s="26"/>
      <c r="IM51" s="26"/>
      <c r="IN51" s="26"/>
      <c r="IO51" s="26"/>
      <c r="IP51" s="26"/>
      <c r="IQ51" s="26"/>
      <c r="IR51" s="26"/>
      <c r="IS51" s="26"/>
    </row>
    <row r="52" customFormat="false" ht="58.45" hidden="false" customHeight="false" outlineLevel="0" collapsed="false">
      <c r="A52" s="27" t="s">
        <v>70</v>
      </c>
      <c r="B52" s="20" t="n">
        <v>0</v>
      </c>
      <c r="C52" s="20" t="n">
        <v>0</v>
      </c>
      <c r="D52" s="20" t="n">
        <v>0</v>
      </c>
      <c r="E52" s="20" t="n">
        <v>-26376002</v>
      </c>
      <c r="F52" s="20" t="n">
        <v>0</v>
      </c>
      <c r="G52" s="20" t="n">
        <v>0</v>
      </c>
      <c r="H52" s="20" t="n">
        <v>0</v>
      </c>
      <c r="I52" s="43" t="s">
        <v>35</v>
      </c>
      <c r="J52" s="22" t="n">
        <f aca="false">H52-C52</f>
        <v>0</v>
      </c>
      <c r="K52" s="43" t="s">
        <v>35</v>
      </c>
      <c r="L52" s="22" t="n">
        <f aca="false">H52-F52</f>
        <v>0</v>
      </c>
      <c r="M52" s="43" t="s">
        <v>35</v>
      </c>
      <c r="N52" s="20" t="n">
        <v>0</v>
      </c>
      <c r="O52" s="43" t="s">
        <v>35</v>
      </c>
      <c r="P52" s="22" t="n">
        <f aca="false">N52-D52</f>
        <v>0</v>
      </c>
      <c r="Q52" s="43" t="s">
        <v>35</v>
      </c>
      <c r="R52" s="23" t="n">
        <f aca="false">N52-G52</f>
        <v>0</v>
      </c>
      <c r="S52" s="43" t="s">
        <v>35</v>
      </c>
      <c r="T52" s="20" t="n">
        <v>0</v>
      </c>
      <c r="U52" s="24"/>
      <c r="IJ52" s="26"/>
      <c r="IK52" s="26"/>
      <c r="IL52" s="26"/>
      <c r="IM52" s="26"/>
      <c r="IN52" s="26"/>
      <c r="IO52" s="26"/>
      <c r="IP52" s="26"/>
      <c r="IQ52" s="26"/>
      <c r="IR52" s="26"/>
      <c r="IS52" s="26"/>
    </row>
    <row r="53" customFormat="false" ht="12.8" hidden="false" customHeight="false" outlineLevel="0" collapsed="false">
      <c r="I53" s="46"/>
      <c r="J53" s="46"/>
      <c r="K53" s="46"/>
      <c r="L53" s="46"/>
      <c r="M53" s="46"/>
      <c r="N53" s="46"/>
      <c r="O53" s="46"/>
      <c r="P53" s="46"/>
      <c r="Q53" s="46"/>
      <c r="R53" s="46"/>
      <c r="S53" s="46"/>
      <c r="T53" s="46"/>
      <c r="U53" s="46"/>
    </row>
    <row r="54" customFormat="false" ht="12.8" hidden="false" customHeight="false" outlineLevel="0" collapsed="false">
      <c r="I54" s="46"/>
      <c r="J54" s="46"/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</row>
    <row r="55" customFormat="false" ht="12.75" hidden="false" customHeight="false" outlineLevel="0" collapsed="false">
      <c r="I55" s="46"/>
      <c r="J55" s="46"/>
      <c r="K55" s="46"/>
      <c r="L55" s="46"/>
      <c r="M55" s="46"/>
      <c r="N55" s="46"/>
      <c r="O55" s="46"/>
      <c r="P55" s="46"/>
      <c r="Q55" s="46"/>
      <c r="R55" s="46"/>
      <c r="S55" s="46"/>
      <c r="T55" s="46"/>
      <c r="U55" s="46"/>
    </row>
    <row r="56" customFormat="false" ht="12.75" hidden="false" customHeight="false" outlineLevel="0" collapsed="false">
      <c r="I56" s="46"/>
      <c r="J56" s="46"/>
      <c r="K56" s="46"/>
      <c r="L56" s="46"/>
      <c r="M56" s="46"/>
      <c r="N56" s="46"/>
      <c r="O56" s="46"/>
      <c r="P56" s="46"/>
      <c r="Q56" s="46"/>
      <c r="R56" s="46"/>
      <c r="S56" s="46"/>
      <c r="T56" s="46"/>
      <c r="U56" s="46"/>
    </row>
    <row r="57" customFormat="false" ht="12.75" hidden="false" customHeight="false" outlineLevel="0" collapsed="false">
      <c r="I57" s="46"/>
      <c r="J57" s="46"/>
      <c r="K57" s="46"/>
      <c r="L57" s="46"/>
      <c r="M57" s="46"/>
      <c r="N57" s="46"/>
      <c r="O57" s="46"/>
      <c r="P57" s="46"/>
      <c r="Q57" s="46"/>
      <c r="R57" s="46"/>
      <c r="S57" s="46"/>
      <c r="T57" s="46"/>
      <c r="U57" s="46"/>
    </row>
    <row r="58" customFormat="false" ht="12.75" hidden="false" customHeight="false" outlineLevel="0" collapsed="false"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</row>
    <row r="59" customFormat="false" ht="12.75" hidden="false" customHeight="false" outlineLevel="0" collapsed="false">
      <c r="I59" s="46"/>
      <c r="J59" s="46"/>
      <c r="K59" s="46"/>
      <c r="L59" s="46"/>
      <c r="M59" s="46"/>
      <c r="N59" s="46"/>
      <c r="O59" s="46"/>
      <c r="P59" s="46"/>
      <c r="Q59" s="46"/>
      <c r="R59" s="46"/>
      <c r="S59" s="46"/>
      <c r="T59" s="46"/>
      <c r="U59" s="46"/>
    </row>
    <row r="60" customFormat="false" ht="12.75" hidden="false" customHeight="false" outlineLevel="0" collapsed="false">
      <c r="I60" s="46"/>
      <c r="J60" s="46"/>
      <c r="K60" s="46"/>
      <c r="L60" s="46"/>
      <c r="M60" s="46"/>
      <c r="N60" s="46"/>
      <c r="O60" s="46"/>
      <c r="P60" s="46"/>
      <c r="Q60" s="46"/>
      <c r="R60" s="46"/>
      <c r="S60" s="46"/>
      <c r="T60" s="46"/>
      <c r="U60" s="46"/>
    </row>
    <row r="61" customFormat="false" ht="12.75" hidden="false" customHeight="false" outlineLevel="0" collapsed="false">
      <c r="I61" s="46"/>
      <c r="J61" s="46"/>
      <c r="K61" s="46"/>
      <c r="L61" s="46"/>
      <c r="M61" s="46"/>
      <c r="N61" s="46"/>
      <c r="O61" s="46"/>
      <c r="P61" s="46"/>
      <c r="Q61" s="46"/>
      <c r="R61" s="46"/>
      <c r="S61" s="46"/>
      <c r="T61" s="46"/>
      <c r="U61" s="46"/>
    </row>
    <row r="62" customFormat="false" ht="12.75" hidden="false" customHeight="false" outlineLevel="0" collapsed="false">
      <c r="I62" s="46"/>
      <c r="J62" s="46"/>
      <c r="K62" s="46"/>
      <c r="L62" s="46"/>
      <c r="M62" s="46"/>
      <c r="N62" s="46"/>
      <c r="O62" s="46"/>
      <c r="P62" s="46"/>
      <c r="Q62" s="46"/>
      <c r="R62" s="46"/>
      <c r="S62" s="46"/>
      <c r="T62" s="46"/>
      <c r="U62" s="46"/>
    </row>
    <row r="63" customFormat="false" ht="12.75" hidden="false" customHeight="false" outlineLevel="0" collapsed="false">
      <c r="I63" s="46"/>
      <c r="J63" s="46"/>
      <c r="K63" s="46"/>
      <c r="L63" s="46"/>
      <c r="M63" s="46"/>
      <c r="N63" s="46"/>
      <c r="O63" s="46"/>
      <c r="P63" s="46"/>
      <c r="Q63" s="46"/>
      <c r="R63" s="46"/>
      <c r="S63" s="46"/>
      <c r="T63" s="46"/>
      <c r="U63" s="46"/>
    </row>
    <row r="64" customFormat="false" ht="12.75" hidden="false" customHeight="false" outlineLevel="0" collapsed="false">
      <c r="I64" s="46"/>
      <c r="J64" s="46"/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</row>
    <row r="65" customFormat="false" ht="12.75" hidden="false" customHeight="false" outlineLevel="0" collapsed="false">
      <c r="I65" s="46"/>
      <c r="J65" s="46"/>
      <c r="K65" s="46"/>
      <c r="L65" s="46"/>
      <c r="M65" s="46"/>
      <c r="N65" s="46"/>
      <c r="O65" s="46"/>
      <c r="P65" s="46"/>
      <c r="Q65" s="46"/>
      <c r="R65" s="46"/>
      <c r="S65" s="46"/>
      <c r="T65" s="46"/>
      <c r="U65" s="46"/>
    </row>
    <row r="66" customFormat="false" ht="12.75" hidden="false" customHeight="false" outlineLevel="0" collapsed="false">
      <c r="I66" s="46"/>
      <c r="J66" s="46"/>
      <c r="K66" s="46"/>
      <c r="L66" s="46"/>
      <c r="M66" s="46"/>
      <c r="N66" s="46"/>
      <c r="O66" s="46"/>
      <c r="P66" s="46"/>
      <c r="Q66" s="46"/>
      <c r="R66" s="46"/>
      <c r="S66" s="46"/>
      <c r="T66" s="46"/>
      <c r="U66" s="46"/>
    </row>
    <row r="67" customFormat="false" ht="12.75" hidden="false" customHeight="false" outlineLevel="0" collapsed="false">
      <c r="I67" s="46"/>
      <c r="J67" s="46"/>
      <c r="K67" s="46"/>
      <c r="L67" s="46"/>
      <c r="M67" s="46"/>
      <c r="N67" s="46"/>
      <c r="O67" s="46"/>
      <c r="P67" s="46"/>
      <c r="Q67" s="46"/>
      <c r="R67" s="46"/>
      <c r="S67" s="46"/>
      <c r="T67" s="46"/>
      <c r="U67" s="46"/>
    </row>
    <row r="68" customFormat="false" ht="12.75" hidden="false" customHeight="false" outlineLevel="0" collapsed="false">
      <c r="I68" s="46"/>
      <c r="J68" s="46"/>
      <c r="K68" s="46"/>
      <c r="L68" s="46"/>
      <c r="M68" s="46"/>
      <c r="N68" s="46"/>
      <c r="O68" s="46"/>
      <c r="P68" s="46"/>
      <c r="Q68" s="46"/>
      <c r="R68" s="46"/>
      <c r="S68" s="46"/>
      <c r="T68" s="46"/>
      <c r="U68" s="46"/>
    </row>
    <row r="69" customFormat="false" ht="12.75" hidden="false" customHeight="false" outlineLevel="0" collapsed="false">
      <c r="I69" s="46"/>
      <c r="J69" s="46"/>
      <c r="K69" s="46"/>
      <c r="L69" s="46"/>
      <c r="M69" s="46"/>
      <c r="N69" s="46"/>
      <c r="O69" s="46"/>
      <c r="P69" s="46"/>
      <c r="Q69" s="46"/>
      <c r="R69" s="46"/>
      <c r="S69" s="46"/>
      <c r="T69" s="46"/>
      <c r="U69" s="46"/>
    </row>
    <row r="70" customFormat="false" ht="12.75" hidden="false" customHeight="false" outlineLevel="0" collapsed="false">
      <c r="I70" s="46"/>
      <c r="J70" s="46"/>
      <c r="K70" s="46"/>
      <c r="L70" s="46"/>
      <c r="M70" s="46"/>
      <c r="N70" s="46"/>
      <c r="O70" s="46"/>
      <c r="P70" s="46"/>
      <c r="Q70" s="46"/>
      <c r="R70" s="46"/>
      <c r="S70" s="46"/>
      <c r="T70" s="46"/>
      <c r="U70" s="46"/>
    </row>
    <row r="71" customFormat="false" ht="12.75" hidden="false" customHeight="false" outlineLevel="0" collapsed="false">
      <c r="I71" s="46"/>
      <c r="J71" s="46"/>
      <c r="K71" s="46"/>
      <c r="L71" s="46"/>
      <c r="M71" s="46"/>
      <c r="N71" s="46"/>
      <c r="O71" s="46"/>
      <c r="P71" s="46"/>
      <c r="Q71" s="46"/>
      <c r="R71" s="46"/>
      <c r="S71" s="46"/>
      <c r="T71" s="46"/>
      <c r="U71" s="46"/>
    </row>
    <row r="72" customFormat="false" ht="12.75" hidden="false" customHeight="false" outlineLevel="0" collapsed="false">
      <c r="I72" s="46"/>
      <c r="J72" s="46"/>
      <c r="K72" s="46"/>
      <c r="L72" s="46"/>
      <c r="M72" s="46"/>
      <c r="N72" s="46"/>
      <c r="O72" s="46"/>
      <c r="P72" s="46"/>
      <c r="Q72" s="46"/>
      <c r="R72" s="46"/>
      <c r="S72" s="46"/>
      <c r="T72" s="46"/>
      <c r="U72" s="46"/>
    </row>
    <row r="73" customFormat="false" ht="12.75" hidden="false" customHeight="false" outlineLevel="0" collapsed="false">
      <c r="I73" s="46"/>
      <c r="J73" s="46"/>
      <c r="K73" s="46"/>
      <c r="L73" s="46"/>
      <c r="M73" s="46"/>
      <c r="N73" s="46"/>
      <c r="O73" s="46"/>
      <c r="P73" s="46"/>
      <c r="Q73" s="46"/>
      <c r="R73" s="46"/>
      <c r="S73" s="46"/>
      <c r="T73" s="46"/>
      <c r="U73" s="46"/>
    </row>
    <row r="74" customFormat="false" ht="12.75" hidden="false" customHeight="false" outlineLevel="0" collapsed="false">
      <c r="I74" s="46"/>
      <c r="J74" s="46"/>
      <c r="K74" s="46"/>
      <c r="L74" s="46"/>
      <c r="M74" s="46"/>
      <c r="N74" s="46"/>
      <c r="O74" s="46"/>
      <c r="P74" s="46"/>
      <c r="Q74" s="46"/>
      <c r="R74" s="46"/>
      <c r="S74" s="46"/>
      <c r="T74" s="46"/>
      <c r="U74" s="46"/>
    </row>
    <row r="75" customFormat="false" ht="12.75" hidden="false" customHeight="false" outlineLevel="0" collapsed="false">
      <c r="I75" s="46"/>
      <c r="J75" s="46"/>
      <c r="K75" s="46"/>
      <c r="L75" s="46"/>
      <c r="M75" s="46"/>
      <c r="N75" s="46"/>
      <c r="O75" s="46"/>
      <c r="P75" s="46"/>
      <c r="Q75" s="46"/>
      <c r="R75" s="46"/>
      <c r="S75" s="46"/>
      <c r="T75" s="46"/>
      <c r="U75" s="46"/>
    </row>
    <row r="76" customFormat="false" ht="12.75" hidden="false" customHeight="false" outlineLevel="0" collapsed="false">
      <c r="I76" s="46"/>
      <c r="J76" s="46"/>
      <c r="K76" s="46"/>
      <c r="L76" s="46"/>
      <c r="M76" s="46"/>
      <c r="N76" s="46"/>
      <c r="O76" s="46"/>
      <c r="P76" s="46"/>
      <c r="Q76" s="46"/>
      <c r="R76" s="46"/>
      <c r="S76" s="46"/>
      <c r="T76" s="46"/>
      <c r="U76" s="46"/>
    </row>
    <row r="77" customFormat="false" ht="12.75" hidden="false" customHeight="false" outlineLevel="0" collapsed="false">
      <c r="I77" s="46"/>
      <c r="J77" s="46"/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46"/>
    </row>
    <row r="78" customFormat="false" ht="12.75" hidden="false" customHeight="false" outlineLevel="0" collapsed="false">
      <c r="I78" s="46"/>
      <c r="J78" s="46"/>
      <c r="K78" s="46"/>
      <c r="L78" s="46"/>
      <c r="M78" s="46"/>
      <c r="N78" s="46"/>
      <c r="O78" s="46"/>
      <c r="P78" s="46"/>
      <c r="Q78" s="46"/>
      <c r="R78" s="46"/>
      <c r="S78" s="46"/>
      <c r="T78" s="46"/>
      <c r="U78" s="46"/>
    </row>
    <row r="79" customFormat="false" ht="12.75" hidden="false" customHeight="false" outlineLevel="0" collapsed="false">
      <c r="I79" s="46"/>
      <c r="J79" s="46"/>
      <c r="K79" s="46"/>
      <c r="L79" s="46"/>
      <c r="M79" s="46"/>
      <c r="N79" s="46"/>
      <c r="O79" s="46"/>
      <c r="P79" s="46"/>
      <c r="Q79" s="46"/>
      <c r="R79" s="46"/>
      <c r="S79" s="46"/>
      <c r="T79" s="46"/>
      <c r="U79" s="46"/>
    </row>
    <row r="80" customFormat="false" ht="12.75" hidden="false" customHeight="false" outlineLevel="0" collapsed="false">
      <c r="I80" s="46"/>
      <c r="J80" s="46"/>
      <c r="K80" s="46"/>
      <c r="L80" s="46"/>
      <c r="M80" s="46"/>
      <c r="N80" s="46"/>
      <c r="O80" s="46"/>
      <c r="P80" s="46"/>
      <c r="Q80" s="46"/>
      <c r="R80" s="46"/>
      <c r="S80" s="46"/>
      <c r="T80" s="46"/>
      <c r="U80" s="46"/>
    </row>
    <row r="81" customFormat="false" ht="12.75" hidden="false" customHeight="false" outlineLevel="0" collapsed="false">
      <c r="I81" s="46"/>
      <c r="J81" s="46"/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</row>
    <row r="82" customFormat="false" ht="12.75" hidden="false" customHeight="false" outlineLevel="0" collapsed="false">
      <c r="I82" s="46"/>
      <c r="J82" s="46"/>
      <c r="K82" s="46"/>
      <c r="L82" s="46"/>
      <c r="M82" s="46"/>
      <c r="N82" s="46"/>
      <c r="O82" s="46"/>
      <c r="P82" s="46"/>
      <c r="Q82" s="46"/>
      <c r="R82" s="46"/>
      <c r="S82" s="46"/>
      <c r="T82" s="46"/>
      <c r="U82" s="46"/>
    </row>
    <row r="83" customFormat="false" ht="12.75" hidden="false" customHeight="false" outlineLevel="0" collapsed="false">
      <c r="I83" s="46"/>
      <c r="J83" s="46"/>
      <c r="K83" s="46"/>
      <c r="L83" s="46"/>
      <c r="M83" s="46"/>
      <c r="N83" s="46"/>
      <c r="O83" s="46"/>
      <c r="P83" s="46"/>
      <c r="Q83" s="46"/>
      <c r="R83" s="46"/>
      <c r="S83" s="46"/>
      <c r="T83" s="46"/>
      <c r="U83" s="46"/>
    </row>
    <row r="84" customFormat="false" ht="12.75" hidden="false" customHeight="false" outlineLevel="0" collapsed="false">
      <c r="I84" s="46"/>
      <c r="J84" s="46"/>
      <c r="K84" s="46"/>
      <c r="L84" s="46"/>
      <c r="M84" s="46"/>
      <c r="N84" s="46"/>
      <c r="O84" s="46"/>
      <c r="P84" s="46"/>
      <c r="Q84" s="46"/>
      <c r="R84" s="46"/>
      <c r="S84" s="46"/>
      <c r="T84" s="46"/>
      <c r="U84" s="46"/>
    </row>
    <row r="85" customFormat="false" ht="12.75" hidden="false" customHeight="false" outlineLevel="0" collapsed="false">
      <c r="I85" s="46"/>
      <c r="J85" s="46"/>
      <c r="K85" s="46"/>
      <c r="L85" s="46"/>
      <c r="M85" s="46"/>
      <c r="N85" s="46"/>
      <c r="O85" s="46"/>
      <c r="P85" s="46"/>
      <c r="Q85" s="46"/>
      <c r="R85" s="46"/>
      <c r="S85" s="46"/>
      <c r="T85" s="46"/>
      <c r="U85" s="46"/>
    </row>
    <row r="86" customFormat="false" ht="12.75" hidden="false" customHeight="false" outlineLevel="0" collapsed="false">
      <c r="I86" s="46"/>
      <c r="J86" s="46"/>
      <c r="K86" s="46"/>
      <c r="L86" s="46"/>
      <c r="M86" s="46"/>
      <c r="N86" s="46"/>
      <c r="O86" s="46"/>
      <c r="P86" s="46"/>
      <c r="Q86" s="46"/>
      <c r="R86" s="46"/>
      <c r="S86" s="46"/>
      <c r="T86" s="46"/>
      <c r="U86" s="46"/>
    </row>
  </sheetData>
  <mergeCells count="11">
    <mergeCell ref="R2:S2"/>
    <mergeCell ref="A4:S4"/>
    <mergeCell ref="A6:A7"/>
    <mergeCell ref="B6:D6"/>
    <mergeCell ref="E6:G6"/>
    <mergeCell ref="H6:I6"/>
    <mergeCell ref="J6:K6"/>
    <mergeCell ref="L6:M6"/>
    <mergeCell ref="N6:O6"/>
    <mergeCell ref="P6:Q6"/>
    <mergeCell ref="R6:S6"/>
  </mergeCells>
  <printOptions headings="false" gridLines="false" gridLinesSet="true" horizontalCentered="false" verticalCentered="false"/>
  <pageMargins left="0.39375" right="0.39375" top="0.7875" bottom="0.532638888888889" header="0.511805555555555" footer="0.39375"/>
  <pageSetup paperSize="9" scale="54" firstPageNumber="1" fitToWidth="1" fitToHeight="1" pageOrder="downThenOver" orientation="landscape" blackAndWhite="false" draft="false" cellComments="none" useFirstPageNumber="true" horizontalDpi="300" verticalDpi="300" copies="1"/>
  <headerFooter differentFirst="false" differentOddEven="false">
    <oddHeader/>
    <oddFooter>&amp;CСтраница &amp;P</oddFooter>
  </headerFooter>
  <rowBreaks count="1" manualBreakCount="1">
    <brk id="28" man="true" max="16383" min="0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18593</TotalTime>
  <Application>LibreOffice/5.2.2.2$Windows_x86 LibreOffice_project/8f96e87c890bf8fa77463cd4b640a2312823f3ad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2013-11-25T11:01:54Z</dcterms:created>
  <dc:creator/>
  <dc:description/>
  <dc:language>ru-RU</dc:language>
  <cp:lastModifiedBy/>
  <cp:lastPrinted>2017-11-17T13:25:03Z</cp:lastPrinted>
  <dcterms:modified xsi:type="dcterms:W3CDTF">2020-11-18T10:48:52Z</dcterms:modified>
  <cp:revision>200</cp:revision>
  <dc:subject/>
  <dc:title/>
</cp:coreProperties>
</file>