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  <definedName name="_xlnm.Print_Area" localSheetId="0">Лист1!$A$1:$I$30</definedName>
  </definedNames>
  <calcPr calcId="145621"/>
</workbook>
</file>

<file path=xl/calcChain.xml><?xml version="1.0" encoding="utf-8"?>
<calcChain xmlns="http://schemas.openxmlformats.org/spreadsheetml/2006/main">
  <c r="F11" i="1" l="1"/>
  <c r="G11" i="1" l="1"/>
  <c r="H11" i="1"/>
  <c r="D30" i="1" l="1"/>
  <c r="D29" i="1"/>
  <c r="D28" i="1"/>
  <c r="D27" i="1"/>
  <c r="D26" i="1"/>
  <c r="D25" i="1"/>
  <c r="D23" i="1"/>
  <c r="D22" i="1"/>
  <c r="D21" i="1"/>
  <c r="D20" i="1"/>
  <c r="D19" i="1"/>
  <c r="D18" i="1"/>
  <c r="D16" i="1"/>
  <c r="D15" i="1"/>
  <c r="D14" i="1"/>
  <c r="D13" i="1"/>
  <c r="D12" i="1"/>
  <c r="E11" i="1" l="1"/>
  <c r="D11" i="1"/>
  <c r="I11" i="1" l="1"/>
  <c r="B11" i="1"/>
  <c r="C11" i="1"/>
</calcChain>
</file>

<file path=xl/sharedStrings.xml><?xml version="1.0" encoding="utf-8"?>
<sst xmlns="http://schemas.openxmlformats.org/spreadsheetml/2006/main" count="36" uniqueCount="36">
  <si>
    <t>Приложение 2</t>
  </si>
  <si>
    <t>Показатель</t>
  </si>
  <si>
    <t>из них: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</si>
  <si>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</si>
  <si>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Муниципальная программа Минераловодского городского округа "Управление финансами"</t>
  </si>
  <si>
    <t>Муниципальная программа Минераловодского городского округа "Обеспечение безопасности"</t>
  </si>
  <si>
    <t>Муниципальная программа Минераловодского городского округа "Развитие жилищно-коммунального хозяйства"</t>
  </si>
  <si>
    <t>Муниципальная программа Минераловодского городского округа "Развитие культуры"</t>
  </si>
  <si>
    <t>Муниципальная программа Минераловодского городского округа "Развитие физической культуры и спорта"</t>
  </si>
  <si>
    <t xml:space="preserve">Муниципальная программа Минераловодского городского округа "Энергосбережение и повышение энергетической эффективности" </t>
  </si>
  <si>
    <t>Муниципальная программа Минераловодского городского округа "Развитие градостроительства, строительства и архитектуры"</t>
  </si>
  <si>
    <t>Муниципальная программа Минераловодского городского округа "Развитие сельского хозяйства"</t>
  </si>
  <si>
    <t>Муниципальная программа Минераловодского городского округа "Управление имуществом "</t>
  </si>
  <si>
    <t>расходы на реализацию мунциипальных программ Минераловодского городского округа</t>
  </si>
  <si>
    <t>Расходы бюджета Минераловодского городского округа (далее – местный бюджет), всего</t>
  </si>
  <si>
    <t>тыс. рублей</t>
  </si>
  <si>
    <t>Муниципальная программа Минераловодского городского округа "Обеспечение жильем молодых семей"</t>
  </si>
  <si>
    <t>Муниципальная программа Минераловодского городского округа "Развитие экономики"</t>
  </si>
  <si>
    <t>Муниципальная программа Минераловодского городского округа "Совершенствование управления населенными пунктами Минераловодского городского округа"</t>
  </si>
  <si>
    <t>отчетный 2016 год</t>
  </si>
  <si>
    <t>2023 год</t>
  </si>
  <si>
    <t xml:space="preserve">Муниципальная программа Минераловодского городского округа "Формирование современной городской среды" </t>
  </si>
  <si>
    <t>отчетный 2017 год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</si>
  <si>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движения"</t>
  </si>
  <si>
    <t>Муниципальная программа Минераловодского городского округа "Развитие молодежной политики"</t>
  </si>
  <si>
    <t>Муниципальная программа Минераловодского городского округа "Экология и охрана окружающей среды"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</si>
  <si>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</si>
  <si>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"Социальная политика"</t>
  </si>
  <si>
    <t>Показатели финансового обеспечения муниципальных программ Минераловодского городского округа на период до 2023 года</t>
  </si>
  <si>
    <t xml:space="preserve">к распоряжению администрации Минераловодского          городского округа </t>
  </si>
  <si>
    <t xml:space="preserve">от                                              №                                     </t>
  </si>
  <si>
    <t>отчетный
2018 год</t>
  </si>
  <si>
    <t>отчетный 2019 год</t>
  </si>
  <si>
    <t xml:space="preserve"> очередной 2020 год</t>
  </si>
  <si>
    <t>первый год планового периода 2021 год</t>
  </si>
  <si>
    <t>второй год планового периода2022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</si>
</sst>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;[Red]\-000;&quot;&quot;"/>
    <numFmt numFmtId="165" formatCode="#,##0;[Red]\-#,##0;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Alignment="1">
      <alignment horizontal="left" vertical="center" indent="15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left" wrapText="1" indent="2"/>
      <protection hidden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65" fontId="5" fillId="0" borderId="0" xfId="1" applyNumberFormat="1" applyFont="1" applyFill="1" applyBorder="1" applyAlignment="1" applyProtection="1">
      <alignment horizontal="center"/>
      <protection hidden="1"/>
    </xf>
    <xf numFmtId="166" fontId="2" fillId="0" borderId="0" xfId="0" applyNumberFormat="1" applyFont="1" applyBorder="1" applyAlignment="1">
      <alignment horizontal="center" vertical="center" wrapText="1"/>
    </xf>
    <xf numFmtId="166" fontId="5" fillId="0" borderId="0" xfId="1" applyNumberFormat="1" applyFont="1" applyFill="1" applyBorder="1" applyAlignment="1" applyProtection="1">
      <alignment horizontal="center"/>
      <protection hidden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2" fillId="0" borderId="0" xfId="0" applyFont="1" applyFill="1"/>
    <xf numFmtId="16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166" fontId="2" fillId="0" borderId="0" xfId="0" applyNumberFormat="1" applyFont="1" applyFill="1" applyAlignment="1">
      <alignment horizontal="center"/>
    </xf>
    <xf numFmtId="4" fontId="2" fillId="0" borderId="0" xfId="0" applyNumberFormat="1" applyFont="1" applyFill="1"/>
    <xf numFmtId="166" fontId="2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="75" zoomScaleNormal="75" workbookViewId="0">
      <selection activeCell="N12" sqref="N12"/>
    </sheetView>
  </sheetViews>
  <sheetFormatPr defaultColWidth="8.6640625" defaultRowHeight="18" x14ac:dyDescent="0.35"/>
  <cols>
    <col min="1" max="1" width="43.88671875" style="7" customWidth="1"/>
    <col min="2" max="2" width="16.44140625" style="7" customWidth="1"/>
    <col min="3" max="3" width="15.44140625" style="7" customWidth="1"/>
    <col min="4" max="4" width="19" style="7" customWidth="1"/>
    <col min="5" max="6" width="19.5546875" style="7" customWidth="1"/>
    <col min="7" max="8" width="16.109375" style="7" customWidth="1"/>
    <col min="9" max="9" width="16" style="7" customWidth="1"/>
    <col min="10" max="16384" width="8.6640625" style="7"/>
  </cols>
  <sheetData>
    <row r="1" spans="1:12" x14ac:dyDescent="0.35">
      <c r="A1" s="1"/>
      <c r="G1" s="29" t="s">
        <v>0</v>
      </c>
      <c r="H1" s="29"/>
      <c r="I1" s="29"/>
    </row>
    <row r="2" spans="1:12" ht="56.4" customHeight="1" x14ac:dyDescent="0.35">
      <c r="A2" s="2"/>
      <c r="G2" s="30" t="s">
        <v>29</v>
      </c>
      <c r="H2" s="30"/>
      <c r="I2" s="30"/>
    </row>
    <row r="3" spans="1:12" x14ac:dyDescent="0.35">
      <c r="A3" s="2"/>
      <c r="G3" s="32" t="s">
        <v>30</v>
      </c>
      <c r="H3" s="33"/>
      <c r="I3" s="33"/>
    </row>
    <row r="4" spans="1:12" ht="34.5" customHeight="1" x14ac:dyDescent="0.35">
      <c r="A4" s="31" t="s">
        <v>28</v>
      </c>
      <c r="B4" s="31"/>
      <c r="C4" s="31"/>
      <c r="D4" s="31"/>
      <c r="E4" s="31"/>
      <c r="F4" s="31"/>
      <c r="G4" s="31"/>
      <c r="H4" s="31"/>
      <c r="I4" s="31"/>
    </row>
    <row r="5" spans="1:12" s="11" customFormat="1" x14ac:dyDescent="0.35">
      <c r="A5" s="10"/>
      <c r="H5" s="12"/>
      <c r="I5" s="13"/>
    </row>
    <row r="6" spans="1:12" s="11" customFormat="1" x14ac:dyDescent="0.35">
      <c r="A6" s="10"/>
      <c r="B6" s="22"/>
      <c r="C6" s="22"/>
      <c r="D6" s="22"/>
      <c r="E6" s="22"/>
      <c r="F6" s="22"/>
      <c r="G6" s="22"/>
      <c r="H6" s="22"/>
      <c r="I6" s="12" t="s">
        <v>15</v>
      </c>
    </row>
    <row r="7" spans="1:12" s="8" customFormat="1" ht="74.400000000000006" customHeight="1" x14ac:dyDescent="0.35">
      <c r="A7" s="9" t="s">
        <v>1</v>
      </c>
      <c r="B7" s="23" t="s">
        <v>19</v>
      </c>
      <c r="C7" s="9" t="s">
        <v>22</v>
      </c>
      <c r="D7" s="9" t="s">
        <v>31</v>
      </c>
      <c r="E7" s="9" t="s">
        <v>32</v>
      </c>
      <c r="F7" s="9" t="s">
        <v>33</v>
      </c>
      <c r="G7" s="9" t="s">
        <v>34</v>
      </c>
      <c r="H7" s="9" t="s">
        <v>35</v>
      </c>
      <c r="I7" s="9" t="s">
        <v>20</v>
      </c>
    </row>
    <row r="8" spans="1:12" ht="16.5" customHeight="1" x14ac:dyDescent="0.3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</row>
    <row r="9" spans="1:12" ht="54" x14ac:dyDescent="0.35">
      <c r="A9" s="3" t="s">
        <v>14</v>
      </c>
      <c r="B9" s="15">
        <v>2766850.287</v>
      </c>
      <c r="C9" s="27">
        <v>2570761.59</v>
      </c>
      <c r="D9" s="27">
        <v>2878370.82</v>
      </c>
      <c r="E9" s="17">
        <v>3173161.81</v>
      </c>
      <c r="F9" s="17">
        <v>3992747.7</v>
      </c>
      <c r="G9" s="21">
        <v>3862282.94</v>
      </c>
      <c r="H9" s="21">
        <v>3151887.55</v>
      </c>
      <c r="I9" s="21">
        <v>3248519.57</v>
      </c>
    </row>
    <row r="10" spans="1:12" x14ac:dyDescent="0.35">
      <c r="A10" s="4" t="s">
        <v>2</v>
      </c>
      <c r="B10" s="22"/>
      <c r="C10" s="22"/>
      <c r="D10" s="27"/>
      <c r="E10" s="21"/>
      <c r="F10" s="17"/>
      <c r="G10" s="17"/>
      <c r="H10" s="17"/>
      <c r="I10" s="17"/>
    </row>
    <row r="11" spans="1:12" ht="54" x14ac:dyDescent="0.35">
      <c r="A11" s="5" t="s">
        <v>13</v>
      </c>
      <c r="B11" s="25">
        <f>SUM(B12:B30)</f>
        <v>2678635.5070000002</v>
      </c>
      <c r="C11" s="25">
        <f>SUM(C12:C30)</f>
        <v>2490909.4000000004</v>
      </c>
      <c r="D11" s="25">
        <f>SUM(D12:D30)</f>
        <v>2672916.2007700005</v>
      </c>
      <c r="E11" s="25">
        <f>SUM(E12:E30)</f>
        <v>3082927.13</v>
      </c>
      <c r="F11" s="25">
        <f t="shared" ref="F11:I11" si="0">SUM(F12:F30)</f>
        <v>3863814.63</v>
      </c>
      <c r="G11" s="25">
        <f>SUM(G12:G30)</f>
        <v>3741323.1900000009</v>
      </c>
      <c r="H11" s="25">
        <f>SUM(H12:H30)</f>
        <v>3036651</v>
      </c>
      <c r="I11" s="25">
        <f t="shared" si="0"/>
        <v>3106907.9000000004</v>
      </c>
      <c r="L11" s="20"/>
    </row>
    <row r="12" spans="1:12" ht="90" x14ac:dyDescent="0.35">
      <c r="A12" s="6" t="s">
        <v>3</v>
      </c>
      <c r="B12" s="19">
        <v>33453.235999999997</v>
      </c>
      <c r="C12" s="26">
        <v>61397.120000000003</v>
      </c>
      <c r="D12" s="16">
        <f>59407253.93/1000</f>
        <v>59407.253929999999</v>
      </c>
      <c r="E12" s="16">
        <v>63834.33</v>
      </c>
      <c r="F12" s="16">
        <v>67697.11</v>
      </c>
      <c r="G12" s="18">
        <v>64123.26</v>
      </c>
      <c r="H12" s="18">
        <v>30678.86</v>
      </c>
      <c r="I12" s="18">
        <v>53058.25</v>
      </c>
      <c r="L12" s="20"/>
    </row>
    <row r="13" spans="1:12" ht="54" x14ac:dyDescent="0.35">
      <c r="A13" s="6" t="s">
        <v>4</v>
      </c>
      <c r="B13" s="19">
        <v>18712.055</v>
      </c>
      <c r="C13" s="26">
        <v>24110.54</v>
      </c>
      <c r="D13" s="16">
        <f>28693695.18/1000</f>
        <v>28693.695179999999</v>
      </c>
      <c r="E13" s="16">
        <v>32907.07</v>
      </c>
      <c r="F13" s="16">
        <v>89280.37</v>
      </c>
      <c r="G13" s="18">
        <v>88526.93</v>
      </c>
      <c r="H13" s="18">
        <v>85785.19</v>
      </c>
      <c r="I13" s="18">
        <v>70548.789999999994</v>
      </c>
      <c r="L13" s="20"/>
    </row>
    <row r="14" spans="1:12" ht="70.2" customHeight="1" x14ac:dyDescent="0.35">
      <c r="A14" s="6" t="s">
        <v>5</v>
      </c>
      <c r="B14" s="19">
        <v>40370.31</v>
      </c>
      <c r="C14" s="26">
        <v>36459.980000000003</v>
      </c>
      <c r="D14" s="16">
        <f>27846616.6/1000</f>
        <v>27846.616600000001</v>
      </c>
      <c r="E14" s="16">
        <v>42032.1</v>
      </c>
      <c r="F14" s="16">
        <v>43974.33</v>
      </c>
      <c r="G14" s="18">
        <v>42362.67</v>
      </c>
      <c r="H14" s="18">
        <v>22507.65</v>
      </c>
      <c r="I14" s="18">
        <v>22320.57</v>
      </c>
      <c r="L14" s="20"/>
    </row>
    <row r="15" spans="1:12" ht="108" x14ac:dyDescent="0.35">
      <c r="A15" s="6" t="s">
        <v>23</v>
      </c>
      <c r="B15" s="19">
        <v>119771.58500000001</v>
      </c>
      <c r="C15" s="26">
        <v>136109.64000000001</v>
      </c>
      <c r="D15" s="16">
        <f>151166630.83/1000</f>
        <v>151166.63083000001</v>
      </c>
      <c r="E15" s="16">
        <v>326035.78000000003</v>
      </c>
      <c r="F15" s="16">
        <v>301476.57</v>
      </c>
      <c r="G15" s="18">
        <v>59834.75</v>
      </c>
      <c r="H15" s="18">
        <v>47950.92</v>
      </c>
      <c r="I15" s="18">
        <v>47910.25</v>
      </c>
      <c r="L15" s="20"/>
    </row>
    <row r="16" spans="1:12" ht="72" x14ac:dyDescent="0.35">
      <c r="A16" s="6" t="s">
        <v>6</v>
      </c>
      <c r="B16" s="19">
        <v>118965.98699999999</v>
      </c>
      <c r="C16" s="26">
        <v>137262.89000000001</v>
      </c>
      <c r="D16" s="16">
        <f>120113083.46/1000</f>
        <v>120113.08345999999</v>
      </c>
      <c r="E16" s="16">
        <v>125525.49</v>
      </c>
      <c r="F16" s="16">
        <v>189299.46</v>
      </c>
      <c r="G16" s="18">
        <v>112459.94</v>
      </c>
      <c r="H16" s="18">
        <v>71194.58</v>
      </c>
      <c r="I16" s="18">
        <v>150433.99</v>
      </c>
      <c r="L16" s="20"/>
    </row>
    <row r="17" spans="1:12" ht="108" x14ac:dyDescent="0.35">
      <c r="A17" s="6" t="s">
        <v>18</v>
      </c>
      <c r="B17" s="19">
        <v>24963.816999999999</v>
      </c>
      <c r="C17" s="26">
        <v>0</v>
      </c>
      <c r="D17" s="16">
        <v>0</v>
      </c>
      <c r="E17" s="16">
        <v>0</v>
      </c>
      <c r="F17" s="16">
        <v>0</v>
      </c>
      <c r="G17" s="18">
        <v>0</v>
      </c>
      <c r="H17" s="18">
        <v>0</v>
      </c>
      <c r="I17" s="18">
        <v>0</v>
      </c>
      <c r="L17" s="20"/>
    </row>
    <row r="18" spans="1:12" ht="54" x14ac:dyDescent="0.35">
      <c r="A18" s="6" t="s">
        <v>26</v>
      </c>
      <c r="B18" s="19">
        <v>1162350.287</v>
      </c>
      <c r="C18" s="26">
        <v>1195568.1399999999</v>
      </c>
      <c r="D18" s="16">
        <f>1258247768.09/1000</f>
        <v>1258247.7680899999</v>
      </c>
      <c r="E18" s="16">
        <v>1342343.89</v>
      </c>
      <c r="F18" s="16">
        <v>1616455.43</v>
      </c>
      <c r="G18" s="28">
        <v>1910036.55</v>
      </c>
      <c r="H18" s="18">
        <v>1413325.66</v>
      </c>
      <c r="I18" s="18">
        <v>1398109.79</v>
      </c>
      <c r="L18" s="20"/>
    </row>
    <row r="19" spans="1:12" ht="54" x14ac:dyDescent="0.35">
      <c r="A19" s="6" t="s">
        <v>7</v>
      </c>
      <c r="B19" s="19">
        <v>122566.09699999999</v>
      </c>
      <c r="C19" s="26">
        <v>124641.14</v>
      </c>
      <c r="D19" s="16">
        <f>137230265.16/1000</f>
        <v>137230.26516000001</v>
      </c>
      <c r="E19" s="16">
        <v>169978.3</v>
      </c>
      <c r="F19" s="16">
        <v>208540.25</v>
      </c>
      <c r="G19" s="18">
        <v>174962.9</v>
      </c>
      <c r="H19" s="18">
        <v>148033.79</v>
      </c>
      <c r="I19" s="18">
        <v>155119.54</v>
      </c>
      <c r="L19" s="20"/>
    </row>
    <row r="20" spans="1:12" ht="54" x14ac:dyDescent="0.35">
      <c r="A20" s="6" t="s">
        <v>17</v>
      </c>
      <c r="B20" s="19">
        <v>237340.90299999999</v>
      </c>
      <c r="C20" s="26">
        <v>541.17999999999995</v>
      </c>
      <c r="D20" s="16">
        <f>1357660.6/1000</f>
        <v>1357.6606000000002</v>
      </c>
      <c r="E20" s="16">
        <v>137.58000000000001</v>
      </c>
      <c r="F20" s="16">
        <v>130</v>
      </c>
      <c r="G20" s="18">
        <v>200</v>
      </c>
      <c r="H20" s="18">
        <v>0</v>
      </c>
      <c r="I20" s="18">
        <v>0</v>
      </c>
      <c r="L20" s="20"/>
    </row>
    <row r="21" spans="1:12" ht="54" x14ac:dyDescent="0.35">
      <c r="A21" s="6" t="s">
        <v>27</v>
      </c>
      <c r="B21" s="19">
        <v>691664.83400000003</v>
      </c>
      <c r="C21" s="26">
        <v>668817.18000000005</v>
      </c>
      <c r="D21" s="16">
        <f>661451627.07/1000</f>
        <v>661451.62707000005</v>
      </c>
      <c r="E21" s="16">
        <v>716352.52</v>
      </c>
      <c r="F21" s="16">
        <v>1070548.57</v>
      </c>
      <c r="G21" s="18">
        <v>1081389.03</v>
      </c>
      <c r="H21" s="18">
        <v>1074835.3999999999</v>
      </c>
      <c r="I21" s="18">
        <v>1088327.1299999999</v>
      </c>
      <c r="L21" s="20"/>
    </row>
    <row r="22" spans="1:12" ht="72" x14ac:dyDescent="0.35">
      <c r="A22" s="6" t="s">
        <v>8</v>
      </c>
      <c r="B22" s="19">
        <v>17644.14</v>
      </c>
      <c r="C22" s="26">
        <v>16758.310000000001</v>
      </c>
      <c r="D22" s="16">
        <f>26897552.64/1000</f>
        <v>26897.552640000002</v>
      </c>
      <c r="E22" s="16">
        <v>21306.91</v>
      </c>
      <c r="F22" s="16">
        <v>35423.910000000003</v>
      </c>
      <c r="G22" s="18">
        <v>25184.22</v>
      </c>
      <c r="H22" s="18">
        <v>23479.360000000001</v>
      </c>
      <c r="I22" s="18">
        <v>31143.38</v>
      </c>
      <c r="L22" s="20"/>
    </row>
    <row r="23" spans="1:12" ht="72" x14ac:dyDescent="0.35">
      <c r="A23" s="6" t="s">
        <v>24</v>
      </c>
      <c r="B23" s="19">
        <v>2354.373</v>
      </c>
      <c r="C23" s="26">
        <v>2709.97</v>
      </c>
      <c r="D23" s="16">
        <f>2223238.67/1000</f>
        <v>2223.2386699999997</v>
      </c>
      <c r="E23" s="16">
        <v>3005.94</v>
      </c>
      <c r="F23" s="16">
        <v>2697.8</v>
      </c>
      <c r="G23" s="18">
        <v>3119.21</v>
      </c>
      <c r="H23" s="18">
        <v>2268.41</v>
      </c>
      <c r="I23" s="18">
        <v>2373.41</v>
      </c>
      <c r="L23" s="20"/>
    </row>
    <row r="24" spans="1:12" ht="72" x14ac:dyDescent="0.35">
      <c r="A24" s="6" t="s">
        <v>25</v>
      </c>
      <c r="B24" s="19">
        <v>99.957999999999998</v>
      </c>
      <c r="C24" s="26">
        <v>0</v>
      </c>
      <c r="D24" s="16">
        <v>0</v>
      </c>
      <c r="E24" s="16">
        <v>0</v>
      </c>
      <c r="F24" s="16">
        <v>302.45</v>
      </c>
      <c r="G24" s="18">
        <v>184</v>
      </c>
      <c r="H24" s="18">
        <v>0</v>
      </c>
      <c r="I24" s="18">
        <v>0</v>
      </c>
      <c r="L24" s="20"/>
    </row>
    <row r="25" spans="1:12" ht="90" x14ac:dyDescent="0.35">
      <c r="A25" s="6" t="s">
        <v>9</v>
      </c>
      <c r="B25" s="19">
        <v>10635.387000000001</v>
      </c>
      <c r="C25" s="26">
        <v>13172.05</v>
      </c>
      <c r="D25" s="16">
        <f>14954821.74/1000</f>
        <v>14954.821739999999</v>
      </c>
      <c r="E25" s="16">
        <v>18521.400000000001</v>
      </c>
      <c r="F25" s="16">
        <v>13491.33</v>
      </c>
      <c r="G25" s="18">
        <v>4470.97</v>
      </c>
      <c r="H25" s="18">
        <v>0</v>
      </c>
      <c r="I25" s="18">
        <v>435.94</v>
      </c>
      <c r="L25" s="20"/>
    </row>
    <row r="26" spans="1:12" ht="90" x14ac:dyDescent="0.35">
      <c r="A26" s="6" t="s">
        <v>10</v>
      </c>
      <c r="B26" s="19">
        <v>7563.1030000000001</v>
      </c>
      <c r="C26" s="26">
        <v>10112.120000000001</v>
      </c>
      <c r="D26" s="16">
        <f>7187164.35/1000</f>
        <v>7187.16435</v>
      </c>
      <c r="E26" s="16">
        <v>7448.75</v>
      </c>
      <c r="F26" s="16">
        <v>9304.65</v>
      </c>
      <c r="G26" s="18">
        <v>9521</v>
      </c>
      <c r="H26" s="18">
        <v>7986</v>
      </c>
      <c r="I26" s="18">
        <v>7985.99</v>
      </c>
      <c r="L26" s="20"/>
    </row>
    <row r="27" spans="1:12" ht="72" x14ac:dyDescent="0.35">
      <c r="A27" s="6" t="s">
        <v>11</v>
      </c>
      <c r="B27" s="19">
        <v>34734.195</v>
      </c>
      <c r="C27" s="26">
        <v>5986.92</v>
      </c>
      <c r="D27" s="16">
        <f>27954384.68/1000</f>
        <v>27954.384679999999</v>
      </c>
      <c r="E27" s="16">
        <v>15352.73</v>
      </c>
      <c r="F27" s="16">
        <v>28661.08</v>
      </c>
      <c r="G27" s="18">
        <v>6641.77</v>
      </c>
      <c r="H27" s="18">
        <v>5921.22</v>
      </c>
      <c r="I27" s="18">
        <v>5921.22</v>
      </c>
      <c r="L27" s="20"/>
    </row>
    <row r="28" spans="1:12" ht="54" x14ac:dyDescent="0.35">
      <c r="A28" s="6" t="s">
        <v>12</v>
      </c>
      <c r="B28" s="19">
        <v>29782.113000000001</v>
      </c>
      <c r="C28" s="26">
        <v>57262.22</v>
      </c>
      <c r="D28" s="16">
        <f>73648277.17/1000</f>
        <v>73648.277170000001</v>
      </c>
      <c r="E28" s="16">
        <v>98669.25</v>
      </c>
      <c r="F28" s="16">
        <v>81393.53</v>
      </c>
      <c r="G28" s="18">
        <v>67804.72</v>
      </c>
      <c r="H28" s="18">
        <v>71429.06</v>
      </c>
      <c r="I28" s="18">
        <v>71955.039999999994</v>
      </c>
      <c r="L28" s="20"/>
    </row>
    <row r="29" spans="1:12" ht="72" x14ac:dyDescent="0.35">
      <c r="A29" s="6" t="s">
        <v>16</v>
      </c>
      <c r="B29" s="19">
        <v>5663.1270000000004</v>
      </c>
      <c r="C29" s="26">
        <v>0</v>
      </c>
      <c r="D29" s="16">
        <f>17405008.22/1000</f>
        <v>17405.00822</v>
      </c>
      <c r="E29" s="16">
        <v>5520.75</v>
      </c>
      <c r="F29" s="16">
        <v>7564.34</v>
      </c>
      <c r="G29" s="18">
        <v>190.19</v>
      </c>
      <c r="H29" s="18">
        <v>1164.5</v>
      </c>
      <c r="I29" s="18">
        <v>1264.6099999999999</v>
      </c>
      <c r="L29" s="20"/>
    </row>
    <row r="30" spans="1:12" ht="72" x14ac:dyDescent="0.35">
      <c r="A30" s="6" t="s">
        <v>21</v>
      </c>
      <c r="B30" s="19">
        <v>0</v>
      </c>
      <c r="C30" s="26">
        <v>0</v>
      </c>
      <c r="D30" s="24">
        <f>57131152.38/1000</f>
        <v>57131.15238</v>
      </c>
      <c r="E30" s="16">
        <v>93954.34</v>
      </c>
      <c r="F30" s="16">
        <v>97573.45</v>
      </c>
      <c r="G30" s="18">
        <v>90311.08</v>
      </c>
      <c r="H30" s="18">
        <v>30090.400000000001</v>
      </c>
      <c r="I30" s="18">
        <v>0</v>
      </c>
      <c r="L30" s="20"/>
    </row>
    <row r="31" spans="1:12" x14ac:dyDescent="0.35">
      <c r="D31" s="8"/>
      <c r="E31" s="14"/>
      <c r="F31" s="14"/>
      <c r="G31" s="8"/>
      <c r="H31" s="8"/>
      <c r="I31" s="8"/>
      <c r="L31" s="20"/>
    </row>
    <row r="32" spans="1:12" x14ac:dyDescent="0.35">
      <c r="B32" s="19"/>
      <c r="C32" s="19"/>
      <c r="D32" s="19"/>
      <c r="E32" s="19"/>
      <c r="F32" s="19"/>
      <c r="G32" s="19"/>
      <c r="H32" s="19"/>
      <c r="I32" s="19"/>
    </row>
    <row r="33" spans="2:9" x14ac:dyDescent="0.35">
      <c r="B33" s="19"/>
      <c r="C33" s="19"/>
      <c r="D33" s="19"/>
      <c r="E33" s="19"/>
      <c r="F33" s="19"/>
      <c r="G33" s="19"/>
      <c r="H33" s="19"/>
      <c r="I33" s="19"/>
    </row>
  </sheetData>
  <mergeCells count="4">
    <mergeCell ref="G1:I1"/>
    <mergeCell ref="G2:I2"/>
    <mergeCell ref="A4:I4"/>
    <mergeCell ref="G3:I3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2020-11-15T15:00:06Z</dcterms:modified>
</cp:coreProperties>
</file>