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3" sheetId="3" r:id="rId1"/>
  </sheets>
  <definedNames>
    <definedName name="_xlnm.Print_Area" localSheetId="0">Лист3!$A$1:$J$1087</definedName>
  </definedNames>
  <calcPr calcId="125725"/>
</workbook>
</file>

<file path=xl/calcChain.xml><?xml version="1.0" encoding="utf-8"?>
<calcChain xmlns="http://schemas.openxmlformats.org/spreadsheetml/2006/main">
  <c r="H81" i="3"/>
  <c r="H77"/>
  <c r="H65"/>
  <c r="H181"/>
  <c r="H179" s="1"/>
  <c r="H178" s="1"/>
  <c r="H185"/>
  <c r="H102"/>
  <c r="H787"/>
  <c r="H785" s="1"/>
  <c r="H790"/>
  <c r="H238"/>
  <c r="H234" s="1"/>
  <c r="H232" s="1"/>
  <c r="H129"/>
  <c r="H128" s="1"/>
  <c r="H125" s="1"/>
  <c r="H123" s="1"/>
  <c r="H124" s="1"/>
  <c r="R981"/>
  <c r="Q981"/>
  <c r="G78"/>
  <c r="J868"/>
  <c r="I868"/>
  <c r="H868"/>
  <c r="G868"/>
  <c r="F868"/>
  <c r="E868"/>
  <c r="D868"/>
  <c r="D432"/>
  <c r="G432"/>
  <c r="H432"/>
  <c r="I432"/>
  <c r="J432"/>
  <c r="F998"/>
  <c r="F997" s="1"/>
  <c r="G998"/>
  <c r="G997" s="1"/>
  <c r="J642"/>
  <c r="I642"/>
  <c r="D700"/>
  <c r="J1002"/>
  <c r="I1002"/>
  <c r="H1002"/>
  <c r="D1002"/>
  <c r="J999"/>
  <c r="I999"/>
  <c r="H999"/>
  <c r="E999"/>
  <c r="D999"/>
  <c r="J1012"/>
  <c r="J1014" s="1"/>
  <c r="I1012"/>
  <c r="I1014" s="1"/>
  <c r="H1012"/>
  <c r="H1014" s="1"/>
  <c r="G1012"/>
  <c r="G1013" s="1"/>
  <c r="D1012"/>
  <c r="D1013" s="1"/>
  <c r="J1023"/>
  <c r="I1023"/>
  <c r="H1023"/>
  <c r="G1022"/>
  <c r="F1022"/>
  <c r="E1022"/>
  <c r="D1022"/>
  <c r="J1019"/>
  <c r="J1020" s="1"/>
  <c r="I1019"/>
  <c r="I1020" s="1"/>
  <c r="H1019"/>
  <c r="H1020" s="1"/>
  <c r="G1019"/>
  <c r="G1020" s="1"/>
  <c r="F1019"/>
  <c r="F1020" s="1"/>
  <c r="E1019"/>
  <c r="E1020" s="1"/>
  <c r="D1019"/>
  <c r="D1020" s="1"/>
  <c r="J1016"/>
  <c r="J1017" s="1"/>
  <c r="I1016"/>
  <c r="I1017" s="1"/>
  <c r="H1016"/>
  <c r="H1017" s="1"/>
  <c r="G1016"/>
  <c r="G1017" s="1"/>
  <c r="F1016"/>
  <c r="F1017" s="1"/>
  <c r="E1016"/>
  <c r="E1017" s="1"/>
  <c r="D1016"/>
  <c r="D1017" s="1"/>
  <c r="J1034"/>
  <c r="I1034"/>
  <c r="G1034"/>
  <c r="F1034"/>
  <c r="E1034"/>
  <c r="D1034"/>
  <c r="H1031"/>
  <c r="H1029" s="1"/>
  <c r="D977"/>
  <c r="J975"/>
  <c r="J976" s="1"/>
  <c r="I975"/>
  <c r="I976" s="1"/>
  <c r="H975"/>
  <c r="H976" s="1"/>
  <c r="E975"/>
  <c r="E976" s="1"/>
  <c r="D975"/>
  <c r="D976" s="1"/>
  <c r="D964"/>
  <c r="D963"/>
  <c r="D962"/>
  <c r="G948"/>
  <c r="F948"/>
  <c r="E948"/>
  <c r="H947"/>
  <c r="H949" s="1"/>
  <c r="D947"/>
  <c r="D948" s="1"/>
  <c r="D943"/>
  <c r="D942" s="1"/>
  <c r="H944"/>
  <c r="H942" s="1"/>
  <c r="G943"/>
  <c r="J934"/>
  <c r="I934"/>
  <c r="G933"/>
  <c r="F933"/>
  <c r="E933"/>
  <c r="D932"/>
  <c r="D933" s="1"/>
  <c r="D931"/>
  <c r="J905"/>
  <c r="I905"/>
  <c r="H905"/>
  <c r="G905"/>
  <c r="F905"/>
  <c r="E905"/>
  <c r="D905"/>
  <c r="H901"/>
  <c r="H899" s="1"/>
  <c r="L887"/>
  <c r="H882"/>
  <c r="H883"/>
  <c r="L875"/>
  <c r="J870"/>
  <c r="I870"/>
  <c r="H870"/>
  <c r="G870"/>
  <c r="F870"/>
  <c r="F871" s="1"/>
  <c r="E870"/>
  <c r="D870"/>
  <c r="F864"/>
  <c r="F863" s="1"/>
  <c r="J857"/>
  <c r="I857"/>
  <c r="E856"/>
  <c r="D856"/>
  <c r="J851"/>
  <c r="I851"/>
  <c r="E850"/>
  <c r="D850"/>
  <c r="J843"/>
  <c r="I843"/>
  <c r="H843"/>
  <c r="G843"/>
  <c r="F843"/>
  <c r="E843"/>
  <c r="D843"/>
  <c r="L822"/>
  <c r="J837"/>
  <c r="I837"/>
  <c r="H837"/>
  <c r="G837"/>
  <c r="F837"/>
  <c r="E837"/>
  <c r="L835"/>
  <c r="D828"/>
  <c r="D830"/>
  <c r="D831" s="1"/>
  <c r="J824"/>
  <c r="I824"/>
  <c r="H824"/>
  <c r="G824"/>
  <c r="F824"/>
  <c r="E824"/>
  <c r="J819"/>
  <c r="I819"/>
  <c r="H819"/>
  <c r="G818"/>
  <c r="F818"/>
  <c r="E818"/>
  <c r="D818"/>
  <c r="J815"/>
  <c r="I815"/>
  <c r="F814"/>
  <c r="D814"/>
  <c r="J812"/>
  <c r="I812"/>
  <c r="H812"/>
  <c r="G811"/>
  <c r="F811"/>
  <c r="E811"/>
  <c r="D811"/>
  <c r="J808"/>
  <c r="I808"/>
  <c r="G792"/>
  <c r="F792"/>
  <c r="G789"/>
  <c r="F789"/>
  <c r="E789"/>
  <c r="D789"/>
  <c r="E774"/>
  <c r="J772"/>
  <c r="I772"/>
  <c r="H772"/>
  <c r="G771"/>
  <c r="F771"/>
  <c r="E771"/>
  <c r="D771"/>
  <c r="E759"/>
  <c r="D759"/>
  <c r="J757"/>
  <c r="I757"/>
  <c r="H757"/>
  <c r="G756"/>
  <c r="F756"/>
  <c r="E756"/>
  <c r="D756"/>
  <c r="H754"/>
  <c r="E753"/>
  <c r="D753"/>
  <c r="D744"/>
  <c r="G731"/>
  <c r="D731"/>
  <c r="J729"/>
  <c r="I729"/>
  <c r="H729"/>
  <c r="G728"/>
  <c r="F728"/>
  <c r="D728"/>
  <c r="D725"/>
  <c r="D722"/>
  <c r="D713"/>
  <c r="D710"/>
  <c r="D707"/>
  <c r="H644"/>
  <c r="G643"/>
  <c r="F643"/>
  <c r="J641"/>
  <c r="I641"/>
  <c r="H641"/>
  <c r="E640"/>
  <c r="D640"/>
  <c r="E624"/>
  <c r="J598"/>
  <c r="I598"/>
  <c r="H598"/>
  <c r="G597"/>
  <c r="F597"/>
  <c r="E597"/>
  <c r="D597"/>
  <c r="J595"/>
  <c r="I595"/>
  <c r="H595"/>
  <c r="G595"/>
  <c r="F595"/>
  <c r="E595"/>
  <c r="D595"/>
  <c r="G569"/>
  <c r="J567"/>
  <c r="I567"/>
  <c r="H567"/>
  <c r="F567"/>
  <c r="E567"/>
  <c r="D567"/>
  <c r="H556"/>
  <c r="G555"/>
  <c r="F555"/>
  <c r="E555"/>
  <c r="D555"/>
  <c r="J556"/>
  <c r="I556"/>
  <c r="H553"/>
  <c r="H551" s="1"/>
  <c r="G552"/>
  <c r="F552"/>
  <c r="E552"/>
  <c r="D552"/>
  <c r="J553"/>
  <c r="I553"/>
  <c r="J550"/>
  <c r="I550"/>
  <c r="H550"/>
  <c r="G549"/>
  <c r="F549"/>
  <c r="E549"/>
  <c r="D549"/>
  <c r="J541"/>
  <c r="I541"/>
  <c r="H541"/>
  <c r="G540"/>
  <c r="F540"/>
  <c r="E540"/>
  <c r="D540"/>
  <c r="J538"/>
  <c r="I538"/>
  <c r="H538"/>
  <c r="G537"/>
  <c r="J535"/>
  <c r="I535"/>
  <c r="H535"/>
  <c r="G534"/>
  <c r="G533" s="1"/>
  <c r="E526"/>
  <c r="F526"/>
  <c r="G526"/>
  <c r="J510"/>
  <c r="I510"/>
  <c r="J477"/>
  <c r="I477"/>
  <c r="H477"/>
  <c r="F477"/>
  <c r="E477"/>
  <c r="D477"/>
  <c r="J462"/>
  <c r="I462"/>
  <c r="H462"/>
  <c r="F462"/>
  <c r="E462"/>
  <c r="D462"/>
  <c r="J447"/>
  <c r="I447"/>
  <c r="H447"/>
  <c r="G447"/>
  <c r="D447"/>
  <c r="J441"/>
  <c r="I441"/>
  <c r="H441"/>
  <c r="G441"/>
  <c r="J405"/>
  <c r="I405"/>
  <c r="H405"/>
  <c r="G404"/>
  <c r="F404"/>
  <c r="E404"/>
  <c r="D404"/>
  <c r="G386"/>
  <c r="F386"/>
  <c r="E386"/>
  <c r="H350"/>
  <c r="G349"/>
  <c r="F349"/>
  <c r="E349"/>
  <c r="D349"/>
  <c r="F332"/>
  <c r="E332"/>
  <c r="E300"/>
  <c r="D300"/>
  <c r="J298"/>
  <c r="J299" s="1"/>
  <c r="J300" s="1"/>
  <c r="I298"/>
  <c r="I299" s="1"/>
  <c r="I300" s="1"/>
  <c r="E298"/>
  <c r="D298"/>
  <c r="J295"/>
  <c r="I295"/>
  <c r="H295"/>
  <c r="E295"/>
  <c r="D295"/>
  <c r="E290"/>
  <c r="J282"/>
  <c r="I282"/>
  <c r="E282"/>
  <c r="D282"/>
  <c r="J280"/>
  <c r="I280"/>
  <c r="E280"/>
  <c r="D280"/>
  <c r="J265"/>
  <c r="I265"/>
  <c r="H265"/>
  <c r="G265"/>
  <c r="F265"/>
  <c r="E265"/>
  <c r="D265"/>
  <c r="J262"/>
  <c r="I262"/>
  <c r="H262"/>
  <c r="G262"/>
  <c r="F262"/>
  <c r="E262"/>
  <c r="D262"/>
  <c r="J260"/>
  <c r="I260"/>
  <c r="H260"/>
  <c r="E260"/>
  <c r="D260"/>
  <c r="J256"/>
  <c r="I256"/>
  <c r="H256"/>
  <c r="E256"/>
  <c r="D256"/>
  <c r="J250"/>
  <c r="I250"/>
  <c r="E250"/>
  <c r="J242"/>
  <c r="I242"/>
  <c r="H242"/>
  <c r="G242"/>
  <c r="F242"/>
  <c r="E242"/>
  <c r="D242"/>
  <c r="J239"/>
  <c r="I239"/>
  <c r="H239"/>
  <c r="E239"/>
  <c r="D239"/>
  <c r="J236"/>
  <c r="I236"/>
  <c r="H236"/>
  <c r="E236"/>
  <c r="D236"/>
  <c r="J214"/>
  <c r="I214"/>
  <c r="E214"/>
  <c r="D214"/>
  <c r="J195"/>
  <c r="I195"/>
  <c r="E195"/>
  <c r="D195"/>
  <c r="J187"/>
  <c r="I187"/>
  <c r="H187"/>
  <c r="E187"/>
  <c r="D187"/>
  <c r="J184"/>
  <c r="I184"/>
  <c r="E184"/>
  <c r="D184"/>
  <c r="J182"/>
  <c r="I182"/>
  <c r="H182"/>
  <c r="E182"/>
  <c r="D182"/>
  <c r="J171"/>
  <c r="I171"/>
  <c r="E171"/>
  <c r="D171"/>
  <c r="G160"/>
  <c r="E160"/>
  <c r="D160"/>
  <c r="G154"/>
  <c r="E154"/>
  <c r="D154"/>
  <c r="J144"/>
  <c r="I144"/>
  <c r="H144"/>
  <c r="G144"/>
  <c r="D144"/>
  <c r="J140"/>
  <c r="I140"/>
  <c r="H140"/>
  <c r="G140"/>
  <c r="F140"/>
  <c r="E140"/>
  <c r="D140"/>
  <c r="J139"/>
  <c r="I139"/>
  <c r="H139"/>
  <c r="G139"/>
  <c r="D139"/>
  <c r="J130"/>
  <c r="I130"/>
  <c r="H130"/>
  <c r="D130"/>
  <c r="J124"/>
  <c r="I124"/>
  <c r="D124"/>
  <c r="J110"/>
  <c r="I110"/>
  <c r="J100"/>
  <c r="I100"/>
  <c r="J94"/>
  <c r="I94"/>
  <c r="J84"/>
  <c r="I84"/>
  <c r="H84"/>
  <c r="G84"/>
  <c r="F84"/>
  <c r="E84"/>
  <c r="D84"/>
  <c r="E83"/>
  <c r="D83"/>
  <c r="J79"/>
  <c r="I79"/>
  <c r="J56"/>
  <c r="I56"/>
  <c r="D55"/>
  <c r="D51"/>
  <c r="D48"/>
  <c r="D43"/>
  <c r="D38"/>
  <c r="J35"/>
  <c r="I35"/>
  <c r="H35"/>
  <c r="D35"/>
  <c r="H184" l="1"/>
  <c r="L998"/>
  <c r="G999"/>
  <c r="D926"/>
  <c r="D925" s="1"/>
  <c r="D21"/>
  <c r="H586"/>
  <c r="H504" s="1"/>
  <c r="G974"/>
  <c r="G975" s="1"/>
  <c r="G976" s="1"/>
  <c r="J626"/>
  <c r="I626"/>
  <c r="I625" s="1"/>
  <c r="I623" s="1"/>
  <c r="H626"/>
  <c r="H41" s="1"/>
  <c r="I41"/>
  <c r="J636"/>
  <c r="J638" s="1"/>
  <c r="I636"/>
  <c r="I638" s="1"/>
  <c r="H636"/>
  <c r="H638" s="1"/>
  <c r="D508"/>
  <c r="D503"/>
  <c r="D489"/>
  <c r="G524"/>
  <c r="G525" s="1"/>
  <c r="G566"/>
  <c r="G567" s="1"/>
  <c r="I563"/>
  <c r="G563"/>
  <c r="E563"/>
  <c r="J563"/>
  <c r="H563"/>
  <c r="F563"/>
  <c r="D563"/>
  <c r="D77"/>
  <c r="D78" s="1"/>
  <c r="D98"/>
  <c r="D99" s="1"/>
  <c r="D115"/>
  <c r="L1084"/>
  <c r="L1083"/>
  <c r="L1081"/>
  <c r="L1076"/>
  <c r="L1075"/>
  <c r="L1074"/>
  <c r="L1073"/>
  <c r="L1072"/>
  <c r="L1068"/>
  <c r="L1066"/>
  <c r="L1062"/>
  <c r="L1061"/>
  <c r="L1060"/>
  <c r="L1059"/>
  <c r="L1055"/>
  <c r="L1053"/>
  <c r="L1049"/>
  <c r="L1048"/>
  <c r="L1047"/>
  <c r="L1046"/>
  <c r="L1045"/>
  <c r="L1044"/>
  <c r="L1042"/>
  <c r="L1039"/>
  <c r="L1038"/>
  <c r="L1037"/>
  <c r="L1036"/>
  <c r="L1035"/>
  <c r="L1030"/>
  <c r="L1028"/>
  <c r="L1027"/>
  <c r="L1026"/>
  <c r="L1025"/>
  <c r="L1024"/>
  <c r="L1021"/>
  <c r="L1018"/>
  <c r="L1011"/>
  <c r="L1010"/>
  <c r="L1009"/>
  <c r="L1008"/>
  <c r="L1007"/>
  <c r="L993"/>
  <c r="L991"/>
  <c r="L990"/>
  <c r="L970"/>
  <c r="L969"/>
  <c r="L968"/>
  <c r="L967"/>
  <c r="L966"/>
  <c r="L965"/>
  <c r="L963"/>
  <c r="L961"/>
  <c r="L956"/>
  <c r="L955"/>
  <c r="L954"/>
  <c r="L953"/>
  <c r="L952"/>
  <c r="L951"/>
  <c r="L947"/>
  <c r="L945"/>
  <c r="L944"/>
  <c r="L941"/>
  <c r="L940"/>
  <c r="L939"/>
  <c r="L938"/>
  <c r="L937"/>
  <c r="L928"/>
  <c r="L924"/>
  <c r="L923"/>
  <c r="L922"/>
  <c r="L921"/>
  <c r="L920"/>
  <c r="L919"/>
  <c r="L918"/>
  <c r="L917"/>
  <c r="L916"/>
  <c r="L915"/>
  <c r="L913"/>
  <c r="L911"/>
  <c r="L909"/>
  <c r="L908"/>
  <c r="L907"/>
  <c r="L906"/>
  <c r="L904"/>
  <c r="L902"/>
  <c r="L900"/>
  <c r="L898"/>
  <c r="L897"/>
  <c r="L896"/>
  <c r="L895"/>
  <c r="L894"/>
  <c r="L893"/>
  <c r="L891"/>
  <c r="L889"/>
  <c r="L886"/>
  <c r="L885"/>
  <c r="L884"/>
  <c r="L883"/>
  <c r="L881"/>
  <c r="L879"/>
  <c r="L877"/>
  <c r="L874"/>
  <c r="L873"/>
  <c r="L872"/>
  <c r="L871"/>
  <c r="L869"/>
  <c r="L867"/>
  <c r="L862"/>
  <c r="L861"/>
  <c r="L860"/>
  <c r="L859"/>
  <c r="L852"/>
  <c r="L848"/>
  <c r="L847"/>
  <c r="L846"/>
  <c r="L845"/>
  <c r="L842"/>
  <c r="L841"/>
  <c r="L838"/>
  <c r="L834"/>
  <c r="L833"/>
  <c r="L832"/>
  <c r="L831"/>
  <c r="L828"/>
  <c r="L827"/>
  <c r="L825"/>
  <c r="L821"/>
  <c r="L820"/>
  <c r="L817"/>
  <c r="L816"/>
  <c r="L810"/>
  <c r="L809"/>
  <c r="L805"/>
  <c r="L798"/>
  <c r="L797"/>
  <c r="L796"/>
  <c r="L795"/>
  <c r="L794"/>
  <c r="L793"/>
  <c r="L788"/>
  <c r="L781"/>
  <c r="L780"/>
  <c r="L779"/>
  <c r="L778"/>
  <c r="L777"/>
  <c r="L776"/>
  <c r="L775"/>
  <c r="L770"/>
  <c r="L763"/>
  <c r="L762"/>
  <c r="L761"/>
  <c r="L760"/>
  <c r="L759"/>
  <c r="L758"/>
  <c r="L755"/>
  <c r="L748"/>
  <c r="L747"/>
  <c r="L746"/>
  <c r="L745"/>
  <c r="L744"/>
  <c r="L743"/>
  <c r="L740"/>
  <c r="L737"/>
  <c r="L736"/>
  <c r="L735"/>
  <c r="L734"/>
  <c r="L733"/>
  <c r="L732"/>
  <c r="L720"/>
  <c r="L719"/>
  <c r="L717"/>
  <c r="L702"/>
  <c r="L697"/>
  <c r="L696"/>
  <c r="L695"/>
  <c r="L694"/>
  <c r="L693"/>
  <c r="L683"/>
  <c r="L682"/>
  <c r="L681"/>
  <c r="L680"/>
  <c r="L679"/>
  <c r="L678"/>
  <c r="L673"/>
  <c r="L672"/>
  <c r="L671"/>
  <c r="L660"/>
  <c r="L659"/>
  <c r="L658"/>
  <c r="L657"/>
  <c r="L656"/>
  <c r="L651"/>
  <c r="L648"/>
  <c r="L647"/>
  <c r="L646"/>
  <c r="L645"/>
  <c r="L632"/>
  <c r="L631"/>
  <c r="L630"/>
  <c r="L629"/>
  <c r="L628"/>
  <c r="L627"/>
  <c r="L616"/>
  <c r="L615"/>
  <c r="L614"/>
  <c r="L613"/>
  <c r="L612"/>
  <c r="L611"/>
  <c r="L601"/>
  <c r="L600"/>
  <c r="L599"/>
  <c r="L596"/>
  <c r="L594"/>
  <c r="L589"/>
  <c r="L588"/>
  <c r="L587"/>
  <c r="L575"/>
  <c r="L561"/>
  <c r="L560"/>
  <c r="L559"/>
  <c r="L558"/>
  <c r="L557"/>
  <c r="L556"/>
  <c r="L554"/>
  <c r="L550"/>
  <c r="L549"/>
  <c r="L547"/>
  <c r="L546"/>
  <c r="L545"/>
  <c r="L544"/>
  <c r="L543"/>
  <c r="L542"/>
  <c r="L541"/>
  <c r="L539"/>
  <c r="L532"/>
  <c r="L531"/>
  <c r="L530"/>
  <c r="L529"/>
  <c r="L528"/>
  <c r="L527"/>
  <c r="L520"/>
  <c r="L519"/>
  <c r="L515"/>
  <c r="L514"/>
  <c r="L513"/>
  <c r="L512"/>
  <c r="L511"/>
  <c r="L488"/>
  <c r="L483"/>
  <c r="L482"/>
  <c r="L481"/>
  <c r="L480"/>
  <c r="L479"/>
  <c r="L478"/>
  <c r="L475"/>
  <c r="L473"/>
  <c r="L469"/>
  <c r="L468"/>
  <c r="L467"/>
  <c r="L466"/>
  <c r="L465"/>
  <c r="L464"/>
  <c r="L463"/>
  <c r="L460"/>
  <c r="L458"/>
  <c r="L454"/>
  <c r="L453"/>
  <c r="L452"/>
  <c r="L451"/>
  <c r="L450"/>
  <c r="L449"/>
  <c r="L448"/>
  <c r="L445"/>
  <c r="L443"/>
  <c r="L439"/>
  <c r="L438"/>
  <c r="L437"/>
  <c r="L436"/>
  <c r="L435"/>
  <c r="L434"/>
  <c r="L433"/>
  <c r="L430"/>
  <c r="L428"/>
  <c r="L424"/>
  <c r="L423"/>
  <c r="L422"/>
  <c r="L421"/>
  <c r="L420"/>
  <c r="L419"/>
  <c r="L418"/>
  <c r="L417"/>
  <c r="L415"/>
  <c r="L411"/>
  <c r="L410"/>
  <c r="L409"/>
  <c r="L408"/>
  <c r="L407"/>
  <c r="L406"/>
  <c r="L403"/>
  <c r="L399"/>
  <c r="L398"/>
  <c r="L397"/>
  <c r="L393"/>
  <c r="L392"/>
  <c r="L391"/>
  <c r="L390"/>
  <c r="L389"/>
  <c r="L388"/>
  <c r="L381"/>
  <c r="L380"/>
  <c r="L379"/>
  <c r="L375"/>
  <c r="L374"/>
  <c r="L373"/>
  <c r="L372"/>
  <c r="L371"/>
  <c r="L370"/>
  <c r="L369"/>
  <c r="L368"/>
  <c r="L359"/>
  <c r="L355"/>
  <c r="L354"/>
  <c r="L353"/>
  <c r="L352"/>
  <c r="L351"/>
  <c r="L348"/>
  <c r="L344"/>
  <c r="L343"/>
  <c r="L339"/>
  <c r="L338"/>
  <c r="L337"/>
  <c r="L336"/>
  <c r="L335"/>
  <c r="L334"/>
  <c r="L327"/>
  <c r="L326"/>
  <c r="L322"/>
  <c r="L321"/>
  <c r="L320"/>
  <c r="L319"/>
  <c r="L318"/>
  <c r="L317"/>
  <c r="L312"/>
  <c r="L311"/>
  <c r="L307"/>
  <c r="L306"/>
  <c r="L305"/>
  <c r="L304"/>
  <c r="L303"/>
  <c r="L302"/>
  <c r="L301"/>
  <c r="L296"/>
  <c r="L292"/>
  <c r="L288"/>
  <c r="L287"/>
  <c r="L286"/>
  <c r="L285"/>
  <c r="L284"/>
  <c r="L278"/>
  <c r="L277"/>
  <c r="L275"/>
  <c r="L271"/>
  <c r="L270"/>
  <c r="L269"/>
  <c r="L268"/>
  <c r="L267"/>
  <c r="L266"/>
  <c r="L264"/>
  <c r="L263"/>
  <c r="L261"/>
  <c r="L258"/>
  <c r="L257"/>
  <c r="L255"/>
  <c r="L252"/>
  <c r="L248"/>
  <c r="L247"/>
  <c r="L246"/>
  <c r="L245"/>
  <c r="L244"/>
  <c r="L243"/>
  <c r="L241"/>
  <c r="L240"/>
  <c r="M234"/>
  <c r="L231"/>
  <c r="L230"/>
  <c r="L229"/>
  <c r="L228"/>
  <c r="L227"/>
  <c r="L226"/>
  <c r="L225"/>
  <c r="L224"/>
  <c r="L223"/>
  <c r="L222"/>
  <c r="L221"/>
  <c r="L218"/>
  <c r="L217"/>
  <c r="L216"/>
  <c r="L212"/>
  <c r="L211"/>
  <c r="L210"/>
  <c r="L209"/>
  <c r="L208"/>
  <c r="L207"/>
  <c r="L206"/>
  <c r="L205"/>
  <c r="L204"/>
  <c r="L203"/>
  <c r="L202"/>
  <c r="L201"/>
  <c r="L200"/>
  <c r="L199"/>
  <c r="L193"/>
  <c r="L192"/>
  <c r="L191"/>
  <c r="L190"/>
  <c r="L189"/>
  <c r="L188"/>
  <c r="L169"/>
  <c r="L168"/>
  <c r="L167"/>
  <c r="L166"/>
  <c r="L165"/>
  <c r="L164"/>
  <c r="L163"/>
  <c r="L157"/>
  <c r="L156"/>
  <c r="L152"/>
  <c r="L151"/>
  <c r="L150"/>
  <c r="L149"/>
  <c r="L148"/>
  <c r="L147"/>
  <c r="L142"/>
  <c r="L141"/>
  <c r="L137"/>
  <c r="L136"/>
  <c r="L135"/>
  <c r="L134"/>
  <c r="L133"/>
  <c r="L132"/>
  <c r="L131"/>
  <c r="L127"/>
  <c r="L126"/>
  <c r="L122"/>
  <c r="L121"/>
  <c r="L120"/>
  <c r="L119"/>
  <c r="L118"/>
  <c r="L117"/>
  <c r="L116"/>
  <c r="L113"/>
  <c r="L112"/>
  <c r="L108"/>
  <c r="L107"/>
  <c r="L106"/>
  <c r="L105"/>
  <c r="L104"/>
  <c r="L103"/>
  <c r="L96"/>
  <c r="L95"/>
  <c r="L91"/>
  <c r="L90"/>
  <c r="L89"/>
  <c r="L88"/>
  <c r="L87"/>
  <c r="L86"/>
  <c r="L85"/>
  <c r="L62"/>
  <c r="L61"/>
  <c r="L58"/>
  <c r="L57"/>
  <c r="D23"/>
  <c r="D716"/>
  <c r="D741"/>
  <c r="D749"/>
  <c r="D750" s="1"/>
  <c r="D767"/>
  <c r="D785"/>
  <c r="D803"/>
  <c r="D806"/>
  <c r="D807" s="1"/>
  <c r="D826"/>
  <c r="D824" s="1"/>
  <c r="D823" s="1"/>
  <c r="D839"/>
  <c r="G844"/>
  <c r="L844" s="1"/>
  <c r="L929"/>
  <c r="D500"/>
  <c r="D501" s="1"/>
  <c r="D960"/>
  <c r="F964"/>
  <c r="E964"/>
  <c r="E962" s="1"/>
  <c r="E957" s="1"/>
  <c r="F962"/>
  <c r="F957" s="1"/>
  <c r="D670"/>
  <c r="D667" s="1"/>
  <c r="D677"/>
  <c r="D674" s="1"/>
  <c r="D675" s="1"/>
  <c r="D690"/>
  <c r="D623"/>
  <c r="D636"/>
  <c r="D642"/>
  <c r="D643" s="1"/>
  <c r="D649"/>
  <c r="D585"/>
  <c r="D582" s="1"/>
  <c r="D583" s="1"/>
  <c r="D586"/>
  <c r="D504" s="1"/>
  <c r="D505" s="1"/>
  <c r="D593"/>
  <c r="D590" s="1"/>
  <c r="D591" s="1"/>
  <c r="D608"/>
  <c r="D524"/>
  <c r="D536"/>
  <c r="D551"/>
  <c r="D548" s="1"/>
  <c r="D361"/>
  <c r="D385"/>
  <c r="D400"/>
  <c r="D416"/>
  <c r="D429"/>
  <c r="D444"/>
  <c r="D459"/>
  <c r="D474"/>
  <c r="D331"/>
  <c r="D345"/>
  <c r="D249"/>
  <c r="D250" s="1"/>
  <c r="D272"/>
  <c r="D273" s="1"/>
  <c r="D289"/>
  <c r="D290" s="1"/>
  <c r="D979"/>
  <c r="D978" s="1"/>
  <c r="D1006"/>
  <c r="D983" s="1"/>
  <c r="D984" s="1"/>
  <c r="L1033"/>
  <c r="D1043"/>
  <c r="D1040" s="1"/>
  <c r="D1041" s="1"/>
  <c r="D1057"/>
  <c r="D989" s="1"/>
  <c r="D1069"/>
  <c r="D1078"/>
  <c r="J416"/>
  <c r="J412" s="1"/>
  <c r="H914"/>
  <c r="H705" s="1"/>
  <c r="H508"/>
  <c r="H718"/>
  <c r="J491"/>
  <c r="I491"/>
  <c r="H813"/>
  <c r="H815" s="1"/>
  <c r="H936"/>
  <c r="H101"/>
  <c r="H98" s="1"/>
  <c r="H162"/>
  <c r="H159"/>
  <c r="H115"/>
  <c r="H858"/>
  <c r="H892"/>
  <c r="G892"/>
  <c r="F892"/>
  <c r="G890"/>
  <c r="F890"/>
  <c r="H903"/>
  <c r="H880"/>
  <c r="H806"/>
  <c r="H808" s="1"/>
  <c r="J785"/>
  <c r="I785"/>
  <c r="J782"/>
  <c r="I782"/>
  <c r="J724"/>
  <c r="I724"/>
  <c r="I721" s="1"/>
  <c r="I709" s="1"/>
  <c r="I711" s="1"/>
  <c r="H724"/>
  <c r="J752"/>
  <c r="J749" s="1"/>
  <c r="I752"/>
  <c r="I749" s="1"/>
  <c r="H752"/>
  <c r="J767"/>
  <c r="J764" s="1"/>
  <c r="I767"/>
  <c r="I764" s="1"/>
  <c r="H767"/>
  <c r="J670"/>
  <c r="I670"/>
  <c r="H670"/>
  <c r="J551"/>
  <c r="J548" s="1"/>
  <c r="I551"/>
  <c r="I548" s="1"/>
  <c r="G1001"/>
  <c r="G1000"/>
  <c r="J1006"/>
  <c r="I1006"/>
  <c r="I1003" s="1"/>
  <c r="H1006"/>
  <c r="H1003" s="1"/>
  <c r="J1032"/>
  <c r="I1032"/>
  <c r="I1029" s="1"/>
  <c r="J385"/>
  <c r="I385"/>
  <c r="H385"/>
  <c r="J400"/>
  <c r="J402" s="1"/>
  <c r="I400"/>
  <c r="H400"/>
  <c r="J331"/>
  <c r="I331"/>
  <c r="I328" s="1"/>
  <c r="J328"/>
  <c r="J330" s="1"/>
  <c r="J345"/>
  <c r="J347" s="1"/>
  <c r="I345"/>
  <c r="I347" s="1"/>
  <c r="J340"/>
  <c r="J342" s="1"/>
  <c r="I340"/>
  <c r="I342" s="1"/>
  <c r="I1082"/>
  <c r="I1080" s="1"/>
  <c r="I1077" s="1"/>
  <c r="I1079" s="1"/>
  <c r="H1082"/>
  <c r="G1082"/>
  <c r="G1080" s="1"/>
  <c r="G1077" s="1"/>
  <c r="F1082"/>
  <c r="F1080" s="1"/>
  <c r="F1077" s="1"/>
  <c r="E1082"/>
  <c r="E1080" s="1"/>
  <c r="E1077" s="1"/>
  <c r="E1078" s="1"/>
  <c r="H1080"/>
  <c r="H1077" s="1"/>
  <c r="H1079" s="1"/>
  <c r="I1069"/>
  <c r="H1069"/>
  <c r="G1069"/>
  <c r="F1069"/>
  <c r="E1069"/>
  <c r="G1057"/>
  <c r="G1056" s="1"/>
  <c r="G1054" s="1"/>
  <c r="G1050" s="1"/>
  <c r="G1051" s="1"/>
  <c r="E1057"/>
  <c r="E1056" s="1"/>
  <c r="E1054" s="1"/>
  <c r="E1050" s="1"/>
  <c r="E1051" s="1"/>
  <c r="G1043"/>
  <c r="G1040" s="1"/>
  <c r="G1041" s="1"/>
  <c r="F1043"/>
  <c r="E1043"/>
  <c r="E1040" s="1"/>
  <c r="E1041" s="1"/>
  <c r="I1040"/>
  <c r="H1040"/>
  <c r="F1040"/>
  <c r="F1041" s="1"/>
  <c r="F1032"/>
  <c r="F1029" s="1"/>
  <c r="G1029"/>
  <c r="F1012"/>
  <c r="F1013" s="1"/>
  <c r="E1012"/>
  <c r="E1013" s="1"/>
  <c r="G1006"/>
  <c r="G1003" s="1"/>
  <c r="F1006"/>
  <c r="F1003" s="1"/>
  <c r="E1006"/>
  <c r="E1003" s="1"/>
  <c r="E1004" s="1"/>
  <c r="F1001"/>
  <c r="E1001"/>
  <c r="I992"/>
  <c r="I60" s="1"/>
  <c r="I59" s="1"/>
  <c r="H992"/>
  <c r="H60" s="1"/>
  <c r="H59" s="1"/>
  <c r="G992"/>
  <c r="F992"/>
  <c r="F60" s="1"/>
  <c r="F59" s="1"/>
  <c r="F950"/>
  <c r="E950"/>
  <c r="F946"/>
  <c r="E946"/>
  <c r="E942" s="1"/>
  <c r="E943" s="1"/>
  <c r="F942"/>
  <c r="F943" s="1"/>
  <c r="F936"/>
  <c r="E935"/>
  <c r="E931" s="1"/>
  <c r="E925" s="1"/>
  <c r="G903"/>
  <c r="F903"/>
  <c r="G901"/>
  <c r="F901"/>
  <c r="G899"/>
  <c r="F899"/>
  <c r="G876"/>
  <c r="L868"/>
  <c r="G858"/>
  <c r="F858"/>
  <c r="G855"/>
  <c r="G856" s="1"/>
  <c r="F855"/>
  <c r="F856" s="1"/>
  <c r="G854"/>
  <c r="G704" s="1"/>
  <c r="F854"/>
  <c r="F704" s="1"/>
  <c r="G853"/>
  <c r="F853"/>
  <c r="G849"/>
  <c r="G850" s="1"/>
  <c r="F849"/>
  <c r="F850" s="1"/>
  <c r="G829"/>
  <c r="L829" s="1"/>
  <c r="G813"/>
  <c r="G814" s="1"/>
  <c r="E813"/>
  <c r="E814" s="1"/>
  <c r="G806"/>
  <c r="G807" s="1"/>
  <c r="F806"/>
  <c r="F807" s="1"/>
  <c r="E806"/>
  <c r="E807" s="1"/>
  <c r="G803"/>
  <c r="F803"/>
  <c r="E803"/>
  <c r="G791"/>
  <c r="G500" s="1"/>
  <c r="G501" s="1"/>
  <c r="F791"/>
  <c r="F785" s="1"/>
  <c r="E785"/>
  <c r="E773"/>
  <c r="E767" s="1"/>
  <c r="G767"/>
  <c r="F767"/>
  <c r="G752"/>
  <c r="F752"/>
  <c r="E752"/>
  <c r="E750" s="1"/>
  <c r="I730"/>
  <c r="H730"/>
  <c r="F730"/>
  <c r="F731" s="1"/>
  <c r="E730"/>
  <c r="E731" s="1"/>
  <c r="G724"/>
  <c r="E727"/>
  <c r="E724" s="1"/>
  <c r="F724"/>
  <c r="F725" s="1"/>
  <c r="G718"/>
  <c r="E718"/>
  <c r="F716"/>
  <c r="I715"/>
  <c r="I503" s="1"/>
  <c r="I45" s="1"/>
  <c r="H715"/>
  <c r="G715"/>
  <c r="F715"/>
  <c r="E715"/>
  <c r="G705"/>
  <c r="F705"/>
  <c r="E705"/>
  <c r="I690"/>
  <c r="H690"/>
  <c r="G690"/>
  <c r="F690"/>
  <c r="E690"/>
  <c r="I677"/>
  <c r="I674" s="1"/>
  <c r="H677"/>
  <c r="G677"/>
  <c r="G674" s="1"/>
  <c r="G675" s="1"/>
  <c r="F677"/>
  <c r="F674" s="1"/>
  <c r="F675" s="1"/>
  <c r="E677"/>
  <c r="E674" s="1"/>
  <c r="E675" s="1"/>
  <c r="H674"/>
  <c r="H676" s="1"/>
  <c r="L676" s="1"/>
  <c r="G670"/>
  <c r="F670"/>
  <c r="E670"/>
  <c r="E667" s="1"/>
  <c r="E668" s="1"/>
  <c r="F654"/>
  <c r="H649"/>
  <c r="G649"/>
  <c r="E649"/>
  <c r="E642"/>
  <c r="G639"/>
  <c r="G636" s="1"/>
  <c r="F639"/>
  <c r="F636" s="1"/>
  <c r="I633"/>
  <c r="I635" s="1"/>
  <c r="E636"/>
  <c r="F626"/>
  <c r="H623"/>
  <c r="E620"/>
  <c r="I608"/>
  <c r="H608"/>
  <c r="G608"/>
  <c r="F608"/>
  <c r="E608"/>
  <c r="I593"/>
  <c r="I590" s="1"/>
  <c r="I592" s="1"/>
  <c r="H593"/>
  <c r="G593"/>
  <c r="G590" s="1"/>
  <c r="G591" s="1"/>
  <c r="F593"/>
  <c r="F590" s="1"/>
  <c r="F591" s="1"/>
  <c r="E593"/>
  <c r="E590" s="1"/>
  <c r="E591" s="1"/>
  <c r="H590"/>
  <c r="H592" s="1"/>
  <c r="I586"/>
  <c r="I504" s="1"/>
  <c r="G586"/>
  <c r="F586"/>
  <c r="F504" s="1"/>
  <c r="E586"/>
  <c r="E504" s="1"/>
  <c r="I585"/>
  <c r="I582" s="1"/>
  <c r="I584" s="1"/>
  <c r="H585"/>
  <c r="G585"/>
  <c r="G582" s="1"/>
  <c r="G583" s="1"/>
  <c r="F585"/>
  <c r="F582" s="1"/>
  <c r="F583" s="1"/>
  <c r="E585"/>
  <c r="E582" s="1"/>
  <c r="E583" s="1"/>
  <c r="H548"/>
  <c r="G551"/>
  <c r="G548" s="1"/>
  <c r="F551"/>
  <c r="F548" s="1"/>
  <c r="E551"/>
  <c r="E548" s="1"/>
  <c r="I536"/>
  <c r="I533" s="1"/>
  <c r="H536"/>
  <c r="H533" s="1"/>
  <c r="G536"/>
  <c r="F536"/>
  <c r="E536"/>
  <c r="I524"/>
  <c r="H524"/>
  <c r="F524"/>
  <c r="E524"/>
  <c r="G508"/>
  <c r="G54" s="1"/>
  <c r="E508"/>
  <c r="G504"/>
  <c r="I490"/>
  <c r="H490"/>
  <c r="G476"/>
  <c r="I474"/>
  <c r="H474"/>
  <c r="G474"/>
  <c r="F474"/>
  <c r="E474"/>
  <c r="H470"/>
  <c r="H471" s="1"/>
  <c r="G461"/>
  <c r="I459"/>
  <c r="H459"/>
  <c r="G459"/>
  <c r="F459"/>
  <c r="E459"/>
  <c r="F446"/>
  <c r="F447" s="1"/>
  <c r="E446"/>
  <c r="E447" s="1"/>
  <c r="I444"/>
  <c r="H444"/>
  <c r="G444"/>
  <c r="F444"/>
  <c r="E444"/>
  <c r="H440"/>
  <c r="F431"/>
  <c r="F432" s="1"/>
  <c r="E431"/>
  <c r="E432" s="1"/>
  <c r="I429"/>
  <c r="H429"/>
  <c r="G429"/>
  <c r="F429"/>
  <c r="E429"/>
  <c r="H425"/>
  <c r="H426" s="1"/>
  <c r="I416"/>
  <c r="I412" s="1"/>
  <c r="H416"/>
  <c r="G416"/>
  <c r="F416"/>
  <c r="E412"/>
  <c r="E413" s="1"/>
  <c r="G400"/>
  <c r="F400"/>
  <c r="F401" s="1"/>
  <c r="E400"/>
  <c r="E401" s="1"/>
  <c r="F394"/>
  <c r="F395" s="1"/>
  <c r="E394"/>
  <c r="E395" s="1"/>
  <c r="G382"/>
  <c r="F382"/>
  <c r="F383" s="1"/>
  <c r="E382"/>
  <c r="E383" s="1"/>
  <c r="F376"/>
  <c r="F377" s="1"/>
  <c r="E376"/>
  <c r="E377" s="1"/>
  <c r="G365"/>
  <c r="F365"/>
  <c r="F366" s="1"/>
  <c r="E365"/>
  <c r="F362"/>
  <c r="F363" s="1"/>
  <c r="I361"/>
  <c r="H361"/>
  <c r="H29" s="1"/>
  <c r="G361"/>
  <c r="F361"/>
  <c r="E361"/>
  <c r="H345"/>
  <c r="G345"/>
  <c r="G346" s="1"/>
  <c r="F345"/>
  <c r="E345"/>
  <c r="E346" s="1"/>
  <c r="H331"/>
  <c r="H333" s="1"/>
  <c r="G331"/>
  <c r="G332" s="1"/>
  <c r="H328"/>
  <c r="H330" s="1"/>
  <c r="F328"/>
  <c r="F329" s="1"/>
  <c r="E328"/>
  <c r="E329" s="1"/>
  <c r="F314"/>
  <c r="F315" s="1"/>
  <c r="E314"/>
  <c r="E313" s="1"/>
  <c r="G299"/>
  <c r="F299"/>
  <c r="G294"/>
  <c r="G295" s="1"/>
  <c r="F294"/>
  <c r="F295" s="1"/>
  <c r="G293"/>
  <c r="I289"/>
  <c r="I290" s="1"/>
  <c r="H281"/>
  <c r="H282" s="1"/>
  <c r="G281"/>
  <c r="F281"/>
  <c r="G276"/>
  <c r="F276"/>
  <c r="I272"/>
  <c r="I273" s="1"/>
  <c r="E272"/>
  <c r="E273" s="1"/>
  <c r="G259"/>
  <c r="G260" s="1"/>
  <c r="F259"/>
  <c r="F260" s="1"/>
  <c r="G254"/>
  <c r="F254"/>
  <c r="F256" s="1"/>
  <c r="H253"/>
  <c r="F253"/>
  <c r="G238"/>
  <c r="G239" s="1"/>
  <c r="F238"/>
  <c r="F239" s="1"/>
  <c r="G220"/>
  <c r="F220"/>
  <c r="H219"/>
  <c r="G198"/>
  <c r="F198"/>
  <c r="H194"/>
  <c r="H195" s="1"/>
  <c r="G186"/>
  <c r="F186"/>
  <c r="G185"/>
  <c r="G183" s="1"/>
  <c r="F185"/>
  <c r="F183" s="1"/>
  <c r="G180"/>
  <c r="F180"/>
  <c r="G179"/>
  <c r="G72" s="1"/>
  <c r="F179"/>
  <c r="F178" s="1"/>
  <c r="G176"/>
  <c r="F176"/>
  <c r="G175"/>
  <c r="G68" s="1"/>
  <c r="G26" s="1"/>
  <c r="F175"/>
  <c r="F174" s="1"/>
  <c r="H170"/>
  <c r="H171" s="1"/>
  <c r="F162"/>
  <c r="F159"/>
  <c r="F146"/>
  <c r="F145" s="1"/>
  <c r="F143" s="1"/>
  <c r="E145"/>
  <c r="E143" s="1"/>
  <c r="G129"/>
  <c r="F129"/>
  <c r="E129"/>
  <c r="G115"/>
  <c r="F115"/>
  <c r="E115"/>
  <c r="G102"/>
  <c r="E102"/>
  <c r="E81" s="1"/>
  <c r="G101"/>
  <c r="F101"/>
  <c r="E101"/>
  <c r="G80"/>
  <c r="G45" s="1"/>
  <c r="F80"/>
  <c r="E80"/>
  <c r="I74"/>
  <c r="H71"/>
  <c r="H66"/>
  <c r="H67" s="1"/>
  <c r="G60"/>
  <c r="G59" s="1"/>
  <c r="E60"/>
  <c r="E59" s="1"/>
  <c r="F54"/>
  <c r="E54"/>
  <c r="F41"/>
  <c r="I31"/>
  <c r="G31"/>
  <c r="F31"/>
  <c r="E31"/>
  <c r="E30"/>
  <c r="H23"/>
  <c r="E23"/>
  <c r="J1029"/>
  <c r="J459"/>
  <c r="J444"/>
  <c r="J1082"/>
  <c r="J1080" s="1"/>
  <c r="J1077" s="1"/>
  <c r="J1079" s="1"/>
  <c r="J677"/>
  <c r="J674" s="1"/>
  <c r="J74"/>
  <c r="J289"/>
  <c r="J290" s="1"/>
  <c r="J272"/>
  <c r="J273" s="1"/>
  <c r="I498" l="1"/>
  <c r="H731"/>
  <c r="H712"/>
  <c r="J41"/>
  <c r="J625"/>
  <c r="J623" s="1"/>
  <c r="I30"/>
  <c r="L1013"/>
  <c r="D699"/>
  <c r="E979"/>
  <c r="E978" s="1"/>
  <c r="E1002"/>
  <c r="G995"/>
  <c r="G994" s="1"/>
  <c r="G1004"/>
  <c r="I994"/>
  <c r="I996" s="1"/>
  <c r="I1005"/>
  <c r="F313"/>
  <c r="H314"/>
  <c r="H313" s="1"/>
  <c r="L926"/>
  <c r="F999"/>
  <c r="F1000"/>
  <c r="F1002"/>
  <c r="F994"/>
  <c r="F1004"/>
  <c r="H994"/>
  <c r="H996" s="1"/>
  <c r="H1005"/>
  <c r="G979"/>
  <c r="G978" s="1"/>
  <c r="G1002"/>
  <c r="G314"/>
  <c r="F360"/>
  <c r="F356" s="1"/>
  <c r="F357" s="1"/>
  <c r="F323"/>
  <c r="F324" s="1"/>
  <c r="L1041"/>
  <c r="E1000"/>
  <c r="L1079"/>
  <c r="J323"/>
  <c r="J325" s="1"/>
  <c r="I330"/>
  <c r="I323"/>
  <c r="I325" s="1"/>
  <c r="F1067"/>
  <c r="F1063" s="1"/>
  <c r="F1064" s="1"/>
  <c r="F1070"/>
  <c r="H1067"/>
  <c r="H1065" s="1"/>
  <c r="H1063" s="1"/>
  <c r="H1071"/>
  <c r="H1058" s="1"/>
  <c r="H1056" s="1"/>
  <c r="E1067"/>
  <c r="E1063" s="1"/>
  <c r="E1064" s="1"/>
  <c r="E1070"/>
  <c r="G1067"/>
  <c r="G1063" s="1"/>
  <c r="G1064" s="1"/>
  <c r="G1070"/>
  <c r="I1067"/>
  <c r="I1063" s="1"/>
  <c r="I1065" s="1"/>
  <c r="I1071"/>
  <c r="I1058" s="1"/>
  <c r="I1056" s="1"/>
  <c r="L1078"/>
  <c r="D1067"/>
  <c r="D1063" s="1"/>
  <c r="D1064" s="1"/>
  <c r="D1070"/>
  <c r="L959"/>
  <c r="F935"/>
  <c r="F931" s="1"/>
  <c r="F925" s="1"/>
  <c r="H931"/>
  <c r="H930" s="1"/>
  <c r="L930" s="1"/>
  <c r="H932"/>
  <c r="H927"/>
  <c r="H925" s="1"/>
  <c r="H878"/>
  <c r="H876"/>
  <c r="L863"/>
  <c r="L864"/>
  <c r="G709"/>
  <c r="G710" s="1"/>
  <c r="F235"/>
  <c r="F232" s="1"/>
  <c r="F233" s="1"/>
  <c r="H855"/>
  <c r="L855" s="1"/>
  <c r="L162"/>
  <c r="G521"/>
  <c r="G522" s="1"/>
  <c r="H633"/>
  <c r="H635" s="1"/>
  <c r="F114"/>
  <c r="F109" s="1"/>
  <c r="F110" s="1"/>
  <c r="G235"/>
  <c r="G232" s="1"/>
  <c r="G233" s="1"/>
  <c r="L839"/>
  <c r="D837"/>
  <c r="G764"/>
  <c r="G765" s="1"/>
  <c r="G768"/>
  <c r="E782"/>
  <c r="E783" s="1"/>
  <c r="E786"/>
  <c r="H782"/>
  <c r="H784" s="1"/>
  <c r="L784" s="1"/>
  <c r="H764"/>
  <c r="H766" s="1"/>
  <c r="L766" s="1"/>
  <c r="H769"/>
  <c r="L823"/>
  <c r="D764"/>
  <c r="D765" s="1"/>
  <c r="D768"/>
  <c r="F764"/>
  <c r="F765" s="1"/>
  <c r="F768"/>
  <c r="E764"/>
  <c r="E765" s="1"/>
  <c r="E768"/>
  <c r="F782"/>
  <c r="F783" s="1"/>
  <c r="F786"/>
  <c r="D782"/>
  <c r="D783" s="1"/>
  <c r="D786"/>
  <c r="F293"/>
  <c r="L591"/>
  <c r="G716"/>
  <c r="G721"/>
  <c r="G722" s="1"/>
  <c r="G725"/>
  <c r="I712"/>
  <c r="I714" s="1"/>
  <c r="I731"/>
  <c r="F749"/>
  <c r="F753"/>
  <c r="H749"/>
  <c r="H751"/>
  <c r="L751" s="1"/>
  <c r="H716"/>
  <c r="D738"/>
  <c r="D742"/>
  <c r="E716"/>
  <c r="E721"/>
  <c r="E722" s="1"/>
  <c r="E725"/>
  <c r="E709"/>
  <c r="E710" s="1"/>
  <c r="E728"/>
  <c r="G749"/>
  <c r="G750" s="1"/>
  <c r="G753"/>
  <c r="H721"/>
  <c r="H726"/>
  <c r="E703"/>
  <c r="G491"/>
  <c r="F508"/>
  <c r="F509" s="1"/>
  <c r="G490"/>
  <c r="I983"/>
  <c r="I985" s="1"/>
  <c r="F491"/>
  <c r="G785"/>
  <c r="L785" s="1"/>
  <c r="G712"/>
  <c r="G713" s="1"/>
  <c r="F490"/>
  <c r="F687"/>
  <c r="F691"/>
  <c r="H687"/>
  <c r="H692"/>
  <c r="D687"/>
  <c r="D691"/>
  <c r="L675"/>
  <c r="E687"/>
  <c r="E691"/>
  <c r="G687"/>
  <c r="G691"/>
  <c r="I687"/>
  <c r="I692"/>
  <c r="F605"/>
  <c r="F606" s="1"/>
  <c r="F609"/>
  <c r="H605"/>
  <c r="H607" s="1"/>
  <c r="H610"/>
  <c r="E617"/>
  <c r="E618" s="1"/>
  <c r="E621"/>
  <c r="F633"/>
  <c r="F634" s="1"/>
  <c r="F637"/>
  <c r="F623"/>
  <c r="F624" s="1"/>
  <c r="F640"/>
  <c r="L642"/>
  <c r="E643"/>
  <c r="F652"/>
  <c r="L652" s="1"/>
  <c r="F655"/>
  <c r="D620"/>
  <c r="D624"/>
  <c r="E605"/>
  <c r="E606" s="1"/>
  <c r="E609"/>
  <c r="G605"/>
  <c r="G606" s="1"/>
  <c r="G609"/>
  <c r="I605"/>
  <c r="I607" s="1"/>
  <c r="I610"/>
  <c r="H620"/>
  <c r="H625"/>
  <c r="E633"/>
  <c r="E634" s="1"/>
  <c r="E637"/>
  <c r="G633"/>
  <c r="G634" s="1"/>
  <c r="G637"/>
  <c r="G623"/>
  <c r="G624" s="1"/>
  <c r="G640"/>
  <c r="D605"/>
  <c r="D606" s="1"/>
  <c r="D609"/>
  <c r="D633"/>
  <c r="D634" s="1"/>
  <c r="D637"/>
  <c r="D664"/>
  <c r="D668"/>
  <c r="F602"/>
  <c r="F603" s="1"/>
  <c r="F412"/>
  <c r="F413" s="1"/>
  <c r="H412"/>
  <c r="H414" s="1"/>
  <c r="E455"/>
  <c r="E456" s="1"/>
  <c r="I455"/>
  <c r="I456" s="1"/>
  <c r="F470"/>
  <c r="F471" s="1"/>
  <c r="L476"/>
  <c r="G477"/>
  <c r="G50"/>
  <c r="G51" s="1"/>
  <c r="G505"/>
  <c r="E507"/>
  <c r="E509"/>
  <c r="E521"/>
  <c r="E522" s="1"/>
  <c r="E525"/>
  <c r="I516"/>
  <c r="I518" s="1"/>
  <c r="I526"/>
  <c r="F533"/>
  <c r="F534" s="1"/>
  <c r="F537"/>
  <c r="D470"/>
  <c r="D471" s="1"/>
  <c r="D440"/>
  <c r="D441" s="1"/>
  <c r="D412"/>
  <c r="D413" s="1"/>
  <c r="D521"/>
  <c r="D525"/>
  <c r="D507"/>
  <c r="D509"/>
  <c r="J455"/>
  <c r="J456" s="1"/>
  <c r="J440"/>
  <c r="G412"/>
  <c r="G413" s="1"/>
  <c r="G425"/>
  <c r="G426" s="1"/>
  <c r="I425"/>
  <c r="I426" s="1"/>
  <c r="G440"/>
  <c r="I440"/>
  <c r="F455"/>
  <c r="F456" s="1"/>
  <c r="H455"/>
  <c r="H456" s="1"/>
  <c r="L461"/>
  <c r="G462"/>
  <c r="E470"/>
  <c r="E471" s="1"/>
  <c r="I470"/>
  <c r="I471" s="1"/>
  <c r="G507"/>
  <c r="G509"/>
  <c r="F521"/>
  <c r="F516" s="1"/>
  <c r="F517" s="1"/>
  <c r="F525"/>
  <c r="H526"/>
  <c r="H516"/>
  <c r="H518" s="1"/>
  <c r="E533"/>
  <c r="E534" s="1"/>
  <c r="E537"/>
  <c r="H54"/>
  <c r="H56" s="1"/>
  <c r="H510"/>
  <c r="D455"/>
  <c r="D456" s="1"/>
  <c r="D425"/>
  <c r="D426" s="1"/>
  <c r="D533"/>
  <c r="D534" s="1"/>
  <c r="D537"/>
  <c r="E323"/>
  <c r="E324" s="1"/>
  <c r="H323"/>
  <c r="H325" s="1"/>
  <c r="F50"/>
  <c r="F51" s="1"/>
  <c r="F505"/>
  <c r="I50"/>
  <c r="I52" s="1"/>
  <c r="I506"/>
  <c r="H50"/>
  <c r="H52" s="1"/>
  <c r="H506"/>
  <c r="E50"/>
  <c r="E51" s="1"/>
  <c r="E505"/>
  <c r="G328"/>
  <c r="G394"/>
  <c r="G395" s="1"/>
  <c r="G401"/>
  <c r="I394"/>
  <c r="I396" s="1"/>
  <c r="I402"/>
  <c r="H365"/>
  <c r="H367" s="1"/>
  <c r="H387"/>
  <c r="J365"/>
  <c r="J387"/>
  <c r="D394"/>
  <c r="D395" s="1"/>
  <c r="D401"/>
  <c r="E340"/>
  <c r="E341" s="1"/>
  <c r="G376"/>
  <c r="G377" s="1"/>
  <c r="G383"/>
  <c r="H394"/>
  <c r="H396" s="1"/>
  <c r="H402"/>
  <c r="I365"/>
  <c r="I367" s="1"/>
  <c r="I387"/>
  <c r="D382"/>
  <c r="D386"/>
  <c r="L386" s="1"/>
  <c r="E983"/>
  <c r="E984" s="1"/>
  <c r="E308"/>
  <c r="E309" s="1"/>
  <c r="E47"/>
  <c r="E48" s="1"/>
  <c r="E315"/>
  <c r="H360"/>
  <c r="J314"/>
  <c r="J333"/>
  <c r="D314"/>
  <c r="D332"/>
  <c r="D360"/>
  <c r="H308"/>
  <c r="H47"/>
  <c r="H49" s="1"/>
  <c r="F340"/>
  <c r="F341" s="1"/>
  <c r="F346"/>
  <c r="H340"/>
  <c r="H342" s="1"/>
  <c r="H347"/>
  <c r="E360"/>
  <c r="I360"/>
  <c r="E362"/>
  <c r="E363" s="1"/>
  <c r="E366"/>
  <c r="G362"/>
  <c r="G363" s="1"/>
  <c r="G366"/>
  <c r="I314"/>
  <c r="I316" s="1"/>
  <c r="I333"/>
  <c r="D340"/>
  <c r="D341" s="1"/>
  <c r="D346"/>
  <c r="G340"/>
  <c r="G341" s="1"/>
  <c r="G279"/>
  <c r="G280" s="1"/>
  <c r="G282"/>
  <c r="G297"/>
  <c r="G298" s="1"/>
  <c r="G300"/>
  <c r="F279"/>
  <c r="F280" s="1"/>
  <c r="F282"/>
  <c r="F297"/>
  <c r="F298" s="1"/>
  <c r="F300"/>
  <c r="F249"/>
  <c r="F250" s="1"/>
  <c r="H249"/>
  <c r="H250" s="1"/>
  <c r="G253"/>
  <c r="L253" s="1"/>
  <c r="G256"/>
  <c r="G82"/>
  <c r="G83" s="1"/>
  <c r="G187"/>
  <c r="F82"/>
  <c r="F83" s="1"/>
  <c r="F187"/>
  <c r="G67"/>
  <c r="F219"/>
  <c r="G46"/>
  <c r="H503"/>
  <c r="E712"/>
  <c r="E713" s="1"/>
  <c r="F197"/>
  <c r="F194" s="1"/>
  <c r="F195" s="1"/>
  <c r="H213"/>
  <c r="H214" s="1"/>
  <c r="G174"/>
  <c r="G173" s="1"/>
  <c r="E138"/>
  <c r="E139" s="1"/>
  <c r="E144"/>
  <c r="F158"/>
  <c r="F153" s="1"/>
  <c r="F160"/>
  <c r="F173"/>
  <c r="F69"/>
  <c r="F27" s="1"/>
  <c r="F181"/>
  <c r="F182" s="1"/>
  <c r="F184"/>
  <c r="H158"/>
  <c r="H153" s="1"/>
  <c r="H155" s="1"/>
  <c r="H161"/>
  <c r="F138"/>
  <c r="F139" s="1"/>
  <c r="F144"/>
  <c r="G69"/>
  <c r="G73"/>
  <c r="G181"/>
  <c r="G182" s="1"/>
  <c r="G184"/>
  <c r="F73"/>
  <c r="E989"/>
  <c r="D114"/>
  <c r="D109" s="1"/>
  <c r="D110" s="1"/>
  <c r="D97"/>
  <c r="D92" s="1"/>
  <c r="D93" s="1"/>
  <c r="D74"/>
  <c r="D75" s="1"/>
  <c r="E114"/>
  <c r="E109" s="1"/>
  <c r="E110" s="1"/>
  <c r="G114"/>
  <c r="G109" s="1"/>
  <c r="G110" s="1"/>
  <c r="F128"/>
  <c r="F130"/>
  <c r="E128"/>
  <c r="E130"/>
  <c r="G128"/>
  <c r="G130"/>
  <c r="H114"/>
  <c r="H109" s="1"/>
  <c r="H110" s="1"/>
  <c r="H97"/>
  <c r="H92" s="1"/>
  <c r="H94" s="1"/>
  <c r="H100"/>
  <c r="I63"/>
  <c r="I76"/>
  <c r="J63"/>
  <c r="J76"/>
  <c r="H70"/>
  <c r="D957"/>
  <c r="D836"/>
  <c r="L836" s="1"/>
  <c r="D800"/>
  <c r="D801" s="1"/>
  <c r="G24"/>
  <c r="L24" s="1"/>
  <c r="H25"/>
  <c r="H26" s="1"/>
  <c r="E53"/>
  <c r="E55"/>
  <c r="G53"/>
  <c r="G55"/>
  <c r="F53"/>
  <c r="F55"/>
  <c r="G25"/>
  <c r="E45"/>
  <c r="F68"/>
  <c r="F26" s="1"/>
  <c r="F72"/>
  <c r="F32" s="1"/>
  <c r="L238"/>
  <c r="L276"/>
  <c r="L331"/>
  <c r="E491"/>
  <c r="L806"/>
  <c r="L853"/>
  <c r="L858"/>
  <c r="L888"/>
  <c r="L892"/>
  <c r="L345"/>
  <c r="L444"/>
  <c r="I46"/>
  <c r="L254"/>
  <c r="L259"/>
  <c r="L294"/>
  <c r="L416"/>
  <c r="L431"/>
  <c r="L446"/>
  <c r="G498"/>
  <c r="G40" s="1"/>
  <c r="L674"/>
  <c r="F709"/>
  <c r="F710" s="1"/>
  <c r="L791"/>
  <c r="L813"/>
  <c r="L903"/>
  <c r="L942"/>
  <c r="L946"/>
  <c r="L950"/>
  <c r="H912"/>
  <c r="H910" s="1"/>
  <c r="L910" s="1"/>
  <c r="L1029"/>
  <c r="D328"/>
  <c r="L927"/>
  <c r="D498"/>
  <c r="D495"/>
  <c r="H507"/>
  <c r="L670"/>
  <c r="L704"/>
  <c r="L718"/>
  <c r="L724"/>
  <c r="L741"/>
  <c r="L752"/>
  <c r="L854"/>
  <c r="L866"/>
  <c r="L890"/>
  <c r="L960"/>
  <c r="L962"/>
  <c r="L964"/>
  <c r="L1015"/>
  <c r="L1043"/>
  <c r="L1077"/>
  <c r="D365"/>
  <c r="L143"/>
  <c r="L146"/>
  <c r="F67"/>
  <c r="L220"/>
  <c r="E503"/>
  <c r="L548"/>
  <c r="L551"/>
  <c r="G706"/>
  <c r="G707" s="1"/>
  <c r="F503"/>
  <c r="F45" s="1"/>
  <c r="E800"/>
  <c r="E801" s="1"/>
  <c r="H989"/>
  <c r="H46" s="1"/>
  <c r="L1012"/>
  <c r="L1000"/>
  <c r="D579"/>
  <c r="L145"/>
  <c r="L159"/>
  <c r="L281"/>
  <c r="L385"/>
  <c r="L459"/>
  <c r="L639"/>
  <c r="L654"/>
  <c r="L677"/>
  <c r="L705"/>
  <c r="L727"/>
  <c r="L767"/>
  <c r="L773"/>
  <c r="L826"/>
  <c r="L880"/>
  <c r="L914"/>
  <c r="L936"/>
  <c r="L400"/>
  <c r="L185"/>
  <c r="L183"/>
  <c r="L186"/>
  <c r="L235"/>
  <c r="G219"/>
  <c r="L179"/>
  <c r="L180"/>
  <c r="L175"/>
  <c r="L198"/>
  <c r="L176"/>
  <c r="G98"/>
  <c r="G99" s="1"/>
  <c r="L129"/>
  <c r="L101"/>
  <c r="L115"/>
  <c r="L1001"/>
  <c r="L1006"/>
  <c r="L1080"/>
  <c r="L1082"/>
  <c r="H489"/>
  <c r="H703"/>
  <c r="G800"/>
  <c r="D1056"/>
  <c r="D1054" s="1"/>
  <c r="D1050" s="1"/>
  <c r="D1051" s="1"/>
  <c r="D1003"/>
  <c r="D986"/>
  <c r="F440"/>
  <c r="F441" s="1"/>
  <c r="F177"/>
  <c r="F71"/>
  <c r="H80"/>
  <c r="E77"/>
  <c r="E78" s="1"/>
  <c r="F102"/>
  <c r="F98" s="1"/>
  <c r="F99" s="1"/>
  <c r="G197"/>
  <c r="I29"/>
  <c r="E98"/>
  <c r="F425"/>
  <c r="F426" s="1"/>
  <c r="E440"/>
  <c r="E441" s="1"/>
  <c r="E498"/>
  <c r="G989"/>
  <c r="I989"/>
  <c r="F974"/>
  <c r="H382"/>
  <c r="J382"/>
  <c r="J384" s="1"/>
  <c r="G81"/>
  <c r="I382"/>
  <c r="G178"/>
  <c r="F498"/>
  <c r="F40" s="1"/>
  <c r="H498"/>
  <c r="H40" s="1"/>
  <c r="E500"/>
  <c r="E501" s="1"/>
  <c r="F800"/>
  <c r="G983"/>
  <c r="G984" s="1"/>
  <c r="E986"/>
  <c r="E987" s="1"/>
  <c r="G986"/>
  <c r="G987" s="1"/>
  <c r="E994"/>
  <c r="E995" s="1"/>
  <c r="F1057"/>
  <c r="E425"/>
  <c r="E426" s="1"/>
  <c r="F712"/>
  <c r="E579"/>
  <c r="E580" s="1"/>
  <c r="I579"/>
  <c r="G29"/>
  <c r="G455"/>
  <c r="G489"/>
  <c r="I489"/>
  <c r="G703"/>
  <c r="J394"/>
  <c r="I706"/>
  <c r="F620"/>
  <c r="F499"/>
  <c r="F289"/>
  <c r="F290" s="1"/>
  <c r="G360"/>
  <c r="G470"/>
  <c r="G471" s="1"/>
  <c r="G579"/>
  <c r="I40"/>
  <c r="G626"/>
  <c r="L626" s="1"/>
  <c r="G499"/>
  <c r="G620"/>
  <c r="J633"/>
  <c r="I620"/>
  <c r="F703"/>
  <c r="F995"/>
  <c r="F579"/>
  <c r="E664"/>
  <c r="E665" s="1"/>
  <c r="F983"/>
  <c r="F984" s="1"/>
  <c r="H983"/>
  <c r="H985" s="1"/>
  <c r="J586"/>
  <c r="J504" s="1"/>
  <c r="J992"/>
  <c r="J60" s="1"/>
  <c r="J1003"/>
  <c r="J1040"/>
  <c r="L1040" s="1"/>
  <c r="J585"/>
  <c r="J1069"/>
  <c r="J361"/>
  <c r="J690"/>
  <c r="J608"/>
  <c r="J429"/>
  <c r="J474"/>
  <c r="J593"/>
  <c r="J590" s="1"/>
  <c r="J730"/>
  <c r="J715"/>
  <c r="J503" s="1"/>
  <c r="J536"/>
  <c r="J533" s="1"/>
  <c r="J524"/>
  <c r="J30"/>
  <c r="J490"/>
  <c r="J47"/>
  <c r="J49" s="1"/>
  <c r="J31"/>
  <c r="L31" s="1"/>
  <c r="L80" l="1"/>
  <c r="H74"/>
  <c r="J582"/>
  <c r="J498"/>
  <c r="H310"/>
  <c r="H500"/>
  <c r="H502"/>
  <c r="J367"/>
  <c r="I500"/>
  <c r="I502" s="1"/>
  <c r="F47"/>
  <c r="F48" s="1"/>
  <c r="G66"/>
  <c r="G23" s="1"/>
  <c r="E706"/>
  <c r="E707" s="1"/>
  <c r="E495"/>
  <c r="E496" s="1"/>
  <c r="I313"/>
  <c r="I308" s="1"/>
  <c r="E29"/>
  <c r="L508"/>
  <c r="L935"/>
  <c r="L716"/>
  <c r="L979"/>
  <c r="F489"/>
  <c r="L441"/>
  <c r="L931"/>
  <c r="L293"/>
  <c r="H316"/>
  <c r="F70"/>
  <c r="F236"/>
  <c r="I362"/>
  <c r="I364" s="1"/>
  <c r="E977"/>
  <c r="L978"/>
  <c r="F66"/>
  <c r="G236"/>
  <c r="D980"/>
  <c r="D981" s="1"/>
  <c r="D987"/>
  <c r="I1054"/>
  <c r="I1050" s="1"/>
  <c r="I1052" s="1"/>
  <c r="I986"/>
  <c r="I980" s="1"/>
  <c r="H1054"/>
  <c r="H1050" s="1"/>
  <c r="H1052" s="1"/>
  <c r="H986"/>
  <c r="H988" s="1"/>
  <c r="D994"/>
  <c r="D995" s="1"/>
  <c r="D1004"/>
  <c r="D971"/>
  <c r="D972" s="1"/>
  <c r="H362"/>
  <c r="J994"/>
  <c r="J996" s="1"/>
  <c r="J1005"/>
  <c r="F308"/>
  <c r="F309" s="1"/>
  <c r="G315"/>
  <c r="G313"/>
  <c r="G47"/>
  <c r="G48" s="1"/>
  <c r="E356"/>
  <c r="E357" s="1"/>
  <c r="L69"/>
  <c r="L73"/>
  <c r="G516"/>
  <c r="G517" s="1"/>
  <c r="L82"/>
  <c r="L1064"/>
  <c r="J1067"/>
  <c r="J1063" s="1"/>
  <c r="J1071"/>
  <c r="J1058" s="1"/>
  <c r="J1056" s="1"/>
  <c r="L974"/>
  <c r="F975"/>
  <c r="F976" s="1"/>
  <c r="H934"/>
  <c r="L932"/>
  <c r="L957"/>
  <c r="D958"/>
  <c r="L958" s="1"/>
  <c r="H849"/>
  <c r="H857"/>
  <c r="F272"/>
  <c r="F273" s="1"/>
  <c r="I47"/>
  <c r="I49" s="1"/>
  <c r="F29"/>
  <c r="G289"/>
  <c r="G290" s="1"/>
  <c r="L54"/>
  <c r="L764"/>
  <c r="L765"/>
  <c r="H53"/>
  <c r="L53" s="1"/>
  <c r="F507"/>
  <c r="L138"/>
  <c r="F801"/>
  <c r="G801"/>
  <c r="E516"/>
  <c r="E517" s="1"/>
  <c r="G782"/>
  <c r="G786"/>
  <c r="L114"/>
  <c r="L174"/>
  <c r="J721"/>
  <c r="J709" s="1"/>
  <c r="J711" s="1"/>
  <c r="J731"/>
  <c r="H709"/>
  <c r="H723"/>
  <c r="L723" s="1"/>
  <c r="L738"/>
  <c r="D739"/>
  <c r="L739" s="1"/>
  <c r="F721"/>
  <c r="F722" s="1"/>
  <c r="L722" s="1"/>
  <c r="F750"/>
  <c r="I602"/>
  <c r="I604" s="1"/>
  <c r="I699"/>
  <c r="I701" s="1"/>
  <c r="I708"/>
  <c r="F500"/>
  <c r="F501" s="1"/>
  <c r="F713"/>
  <c r="H714"/>
  <c r="E602"/>
  <c r="E603" s="1"/>
  <c r="L68"/>
  <c r="L158"/>
  <c r="L232"/>
  <c r="F33"/>
  <c r="L314"/>
  <c r="F522"/>
  <c r="D602"/>
  <c r="D603" s="1"/>
  <c r="G602"/>
  <c r="G603" s="1"/>
  <c r="H602"/>
  <c r="J687"/>
  <c r="L687" s="1"/>
  <c r="J692"/>
  <c r="D684"/>
  <c r="D685" s="1"/>
  <c r="D688"/>
  <c r="H684"/>
  <c r="H689"/>
  <c r="F684"/>
  <c r="F688"/>
  <c r="L507"/>
  <c r="L412"/>
  <c r="I684"/>
  <c r="I689"/>
  <c r="G684"/>
  <c r="G688"/>
  <c r="E684"/>
  <c r="E685" s="1"/>
  <c r="E688"/>
  <c r="L26"/>
  <c r="G27"/>
  <c r="G272"/>
  <c r="G273" s="1"/>
  <c r="L128"/>
  <c r="J605"/>
  <c r="J607" s="1"/>
  <c r="J610"/>
  <c r="D661"/>
  <c r="D662" s="1"/>
  <c r="D665"/>
  <c r="H617"/>
  <c r="H619" s="1"/>
  <c r="H622"/>
  <c r="D617"/>
  <c r="D618" s="1"/>
  <c r="D621"/>
  <c r="F649"/>
  <c r="F653"/>
  <c r="L634"/>
  <c r="G617"/>
  <c r="G618" s="1"/>
  <c r="G621"/>
  <c r="F617"/>
  <c r="F618" s="1"/>
  <c r="F621"/>
  <c r="L109"/>
  <c r="L633"/>
  <c r="J635"/>
  <c r="L635" s="1"/>
  <c r="I617"/>
  <c r="I619" s="1"/>
  <c r="I622"/>
  <c r="L590"/>
  <c r="J592"/>
  <c r="L592" s="1"/>
  <c r="J425"/>
  <c r="J426" s="1"/>
  <c r="J584"/>
  <c r="I576"/>
  <c r="I578" s="1"/>
  <c r="I581"/>
  <c r="D492"/>
  <c r="D493" s="1"/>
  <c r="D496"/>
  <c r="I521"/>
  <c r="I523"/>
  <c r="J376"/>
  <c r="J378" s="1"/>
  <c r="L340"/>
  <c r="J362"/>
  <c r="J364" s="1"/>
  <c r="L490"/>
  <c r="L524"/>
  <c r="J526"/>
  <c r="J516"/>
  <c r="J470"/>
  <c r="J471" s="1"/>
  <c r="F576"/>
  <c r="F577" s="1"/>
  <c r="F580"/>
  <c r="G576"/>
  <c r="G577" s="1"/>
  <c r="G580"/>
  <c r="L455"/>
  <c r="G456"/>
  <c r="H491"/>
  <c r="L491" s="1"/>
  <c r="D576"/>
  <c r="D577" s="1"/>
  <c r="D580"/>
  <c r="E489"/>
  <c r="H523"/>
  <c r="H521"/>
  <c r="D516"/>
  <c r="D517" s="1"/>
  <c r="D522"/>
  <c r="L504"/>
  <c r="J506"/>
  <c r="G329"/>
  <c r="G323"/>
  <c r="G324" s="1"/>
  <c r="H376"/>
  <c r="H378" s="1"/>
  <c r="H384"/>
  <c r="D63"/>
  <c r="D64" s="1"/>
  <c r="L394"/>
  <c r="J396"/>
  <c r="I376"/>
  <c r="I378" s="1"/>
  <c r="I384"/>
  <c r="D376"/>
  <c r="D377" s="1"/>
  <c r="D383"/>
  <c r="L387"/>
  <c r="D362"/>
  <c r="D356" s="1"/>
  <c r="D357" s="1"/>
  <c r="D366"/>
  <c r="D323"/>
  <c r="D329"/>
  <c r="D313"/>
  <c r="D315"/>
  <c r="J313"/>
  <c r="J316"/>
  <c r="G33"/>
  <c r="L361"/>
  <c r="G356"/>
  <c r="G357" s="1"/>
  <c r="G249"/>
  <c r="L181"/>
  <c r="M233"/>
  <c r="L173"/>
  <c r="G213"/>
  <c r="F213"/>
  <c r="F214" s="1"/>
  <c r="L178"/>
  <c r="G123"/>
  <c r="G124" s="1"/>
  <c r="E123"/>
  <c r="L153"/>
  <c r="F154"/>
  <c r="F170"/>
  <c r="F171" s="1"/>
  <c r="F123"/>
  <c r="F124" s="1"/>
  <c r="L365"/>
  <c r="G97"/>
  <c r="G92" s="1"/>
  <c r="L703"/>
  <c r="L912"/>
  <c r="L72"/>
  <c r="E97"/>
  <c r="E92" s="1"/>
  <c r="E93" s="1"/>
  <c r="E99"/>
  <c r="F97"/>
  <c r="F92" s="1"/>
  <c r="F93" s="1"/>
  <c r="F77"/>
  <c r="F78" s="1"/>
  <c r="F30"/>
  <c r="F25"/>
  <c r="F706"/>
  <c r="F707" s="1"/>
  <c r="L1032"/>
  <c r="I28"/>
  <c r="H27"/>
  <c r="L60"/>
  <c r="J59"/>
  <c r="J40"/>
  <c r="L499"/>
  <c r="L219"/>
  <c r="L67"/>
  <c r="L925"/>
  <c r="L1057"/>
  <c r="L328"/>
  <c r="E576"/>
  <c r="E577" s="1"/>
  <c r="L440"/>
  <c r="L1069"/>
  <c r="L98"/>
  <c r="L536"/>
  <c r="L605"/>
  <c r="L503"/>
  <c r="L102"/>
  <c r="L730"/>
  <c r="L690"/>
  <c r="L593"/>
  <c r="L992"/>
  <c r="L715"/>
  <c r="E661"/>
  <c r="E662" s="1"/>
  <c r="E699"/>
  <c r="E700" s="1"/>
  <c r="E40"/>
  <c r="L382"/>
  <c r="L586"/>
  <c r="L474"/>
  <c r="L1003"/>
  <c r="L636"/>
  <c r="L608"/>
  <c r="L585"/>
  <c r="L429"/>
  <c r="G194"/>
  <c r="L197"/>
  <c r="E980"/>
  <c r="E981" s="1"/>
  <c r="E74"/>
  <c r="E75" s="1"/>
  <c r="H45"/>
  <c r="F81"/>
  <c r="F46" s="1"/>
  <c r="E42"/>
  <c r="E43" s="1"/>
  <c r="F1056"/>
  <c r="F989"/>
  <c r="F986"/>
  <c r="G71"/>
  <c r="G177"/>
  <c r="G980"/>
  <c r="G981" s="1"/>
  <c r="G699"/>
  <c r="J46"/>
  <c r="J983"/>
  <c r="H297"/>
  <c r="H298" s="1"/>
  <c r="H299" s="1"/>
  <c r="H283"/>
  <c r="L283" s="1"/>
  <c r="J50"/>
  <c r="J45"/>
  <c r="G41"/>
  <c r="L41" s="1"/>
  <c r="J29"/>
  <c r="J360"/>
  <c r="J712"/>
  <c r="J489"/>
  <c r="J579"/>
  <c r="J989"/>
  <c r="H79" l="1"/>
  <c r="H42"/>
  <c r="I356"/>
  <c r="I358" s="1"/>
  <c r="L357"/>
  <c r="H44"/>
  <c r="H711"/>
  <c r="O709"/>
  <c r="E492"/>
  <c r="E493" s="1"/>
  <c r="H980"/>
  <c r="H971" s="1"/>
  <c r="E28"/>
  <c r="L66"/>
  <c r="E37"/>
  <c r="E38" s="1"/>
  <c r="L1067"/>
  <c r="D485"/>
  <c r="F980"/>
  <c r="F981" s="1"/>
  <c r="F987"/>
  <c r="J1054"/>
  <c r="J1050" s="1"/>
  <c r="J1052" s="1"/>
  <c r="L1052" s="1"/>
  <c r="J986"/>
  <c r="J988" s="1"/>
  <c r="I988"/>
  <c r="I42"/>
  <c r="I44" s="1"/>
  <c r="L983"/>
  <c r="J985"/>
  <c r="F971"/>
  <c r="F972" s="1"/>
  <c r="I971"/>
  <c r="I982"/>
  <c r="H364"/>
  <c r="L364" s="1"/>
  <c r="H356"/>
  <c r="L470"/>
  <c r="G308"/>
  <c r="G309" s="1"/>
  <c r="L313"/>
  <c r="H706"/>
  <c r="H708" s="1"/>
  <c r="L1058"/>
  <c r="L1063"/>
  <c r="J1065"/>
  <c r="L1065" s="1"/>
  <c r="G971"/>
  <c r="G972" s="1"/>
  <c r="H851"/>
  <c r="L849"/>
  <c r="F699"/>
  <c r="F698" s="1"/>
  <c r="L47"/>
  <c r="L721"/>
  <c r="F28"/>
  <c r="I698"/>
  <c r="L709"/>
  <c r="G783"/>
  <c r="L783" s="1"/>
  <c r="L782"/>
  <c r="J602"/>
  <c r="J604" s="1"/>
  <c r="J500"/>
  <c r="J502" s="1"/>
  <c r="J714"/>
  <c r="L603"/>
  <c r="H604"/>
  <c r="H582"/>
  <c r="F74"/>
  <c r="F75" s="1"/>
  <c r="L498"/>
  <c r="L618"/>
  <c r="G698"/>
  <c r="G700"/>
  <c r="G667"/>
  <c r="G685"/>
  <c r="I667"/>
  <c r="I495" s="1"/>
  <c r="I37" s="1"/>
  <c r="I686"/>
  <c r="F667"/>
  <c r="F685"/>
  <c r="L685" s="1"/>
  <c r="H686"/>
  <c r="H667"/>
  <c r="J684"/>
  <c r="J689"/>
  <c r="L425"/>
  <c r="L577"/>
  <c r="F650"/>
  <c r="L650" s="1"/>
  <c r="L649"/>
  <c r="L376"/>
  <c r="L33"/>
  <c r="L489"/>
  <c r="J576"/>
  <c r="J578" s="1"/>
  <c r="J581"/>
  <c r="H30"/>
  <c r="J523"/>
  <c r="J521"/>
  <c r="L521" s="1"/>
  <c r="L526"/>
  <c r="E485"/>
  <c r="J308"/>
  <c r="D308"/>
  <c r="D309" s="1"/>
  <c r="L323"/>
  <c r="D324"/>
  <c r="L362"/>
  <c r="D363"/>
  <c r="L363" s="1"/>
  <c r="I310"/>
  <c r="J356"/>
  <c r="J358" s="1"/>
  <c r="H300"/>
  <c r="L299"/>
  <c r="G250"/>
  <c r="L249"/>
  <c r="L194"/>
  <c r="G195"/>
  <c r="L213"/>
  <c r="G214"/>
  <c r="E124"/>
  <c r="L123"/>
  <c r="L97"/>
  <c r="L92"/>
  <c r="G93"/>
  <c r="G74"/>
  <c r="G75" s="1"/>
  <c r="L71"/>
  <c r="L25"/>
  <c r="F23"/>
  <c r="L40"/>
  <c r="L50"/>
  <c r="J52"/>
  <c r="L29"/>
  <c r="J28"/>
  <c r="L27"/>
  <c r="L989"/>
  <c r="L77"/>
  <c r="L986"/>
  <c r="L360"/>
  <c r="J620"/>
  <c r="H289"/>
  <c r="L297"/>
  <c r="F1054"/>
  <c r="L1056"/>
  <c r="E698"/>
  <c r="L712"/>
  <c r="G42"/>
  <c r="G43" s="1"/>
  <c r="L623"/>
  <c r="L81"/>
  <c r="L45"/>
  <c r="G170"/>
  <c r="L177"/>
  <c r="E971"/>
  <c r="E972" s="1"/>
  <c r="F42"/>
  <c r="E46"/>
  <c r="L46" s="1"/>
  <c r="E63"/>
  <c r="E64" s="1"/>
  <c r="E34"/>
  <c r="G30"/>
  <c r="G70"/>
  <c r="L70" s="1"/>
  <c r="H279"/>
  <c r="H280" s="1"/>
  <c r="O255"/>
  <c r="J706"/>
  <c r="J708" s="1"/>
  <c r="L75" l="1"/>
  <c r="H358"/>
  <c r="H495"/>
  <c r="H492" s="1"/>
  <c r="H485" s="1"/>
  <c r="L309"/>
  <c r="L358"/>
  <c r="J980"/>
  <c r="J982" s="1"/>
  <c r="H982"/>
  <c r="D486"/>
  <c r="L308"/>
  <c r="H699"/>
  <c r="H701" s="1"/>
  <c r="L356"/>
  <c r="J971"/>
  <c r="F700"/>
  <c r="L500"/>
  <c r="J310"/>
  <c r="L310" s="1"/>
  <c r="L604"/>
  <c r="J42"/>
  <c r="J44" s="1"/>
  <c r="F63"/>
  <c r="F64" s="1"/>
  <c r="L602"/>
  <c r="L582"/>
  <c r="H579"/>
  <c r="H584"/>
  <c r="H664"/>
  <c r="H669"/>
  <c r="J686"/>
  <c r="L686" s="1"/>
  <c r="J667"/>
  <c r="L684"/>
  <c r="F495"/>
  <c r="F664"/>
  <c r="F668"/>
  <c r="I669"/>
  <c r="I664"/>
  <c r="G668"/>
  <c r="G495"/>
  <c r="G664"/>
  <c r="J617"/>
  <c r="J622"/>
  <c r="L620"/>
  <c r="H28"/>
  <c r="E484"/>
  <c r="E486"/>
  <c r="L516"/>
  <c r="J518"/>
  <c r="L289"/>
  <c r="H290"/>
  <c r="L170"/>
  <c r="G171"/>
  <c r="H76"/>
  <c r="E20"/>
  <c r="E35"/>
  <c r="L30"/>
  <c r="F43"/>
  <c r="L980"/>
  <c r="L74"/>
  <c r="H272"/>
  <c r="L279"/>
  <c r="J699"/>
  <c r="J701" s="1"/>
  <c r="L706"/>
  <c r="F1050"/>
  <c r="L1054"/>
  <c r="G63"/>
  <c r="G32"/>
  <c r="L32" s="1"/>
  <c r="G28"/>
  <c r="L667" l="1"/>
  <c r="J495"/>
  <c r="J37" s="1"/>
  <c r="R521"/>
  <c r="H698"/>
  <c r="L1050"/>
  <c r="F1051"/>
  <c r="L42"/>
  <c r="H576"/>
  <c r="H581"/>
  <c r="L579"/>
  <c r="G496"/>
  <c r="G37"/>
  <c r="G492"/>
  <c r="I661"/>
  <c r="I663" s="1"/>
  <c r="I666"/>
  <c r="H37"/>
  <c r="H497"/>
  <c r="G661"/>
  <c r="G662" s="1"/>
  <c r="G665"/>
  <c r="I497"/>
  <c r="I492"/>
  <c r="F661"/>
  <c r="F662" s="1"/>
  <c r="F665"/>
  <c r="F496"/>
  <c r="F492"/>
  <c r="F37"/>
  <c r="J664"/>
  <c r="J669"/>
  <c r="H661"/>
  <c r="H666"/>
  <c r="L617"/>
  <c r="J619"/>
  <c r="L619" s="1"/>
  <c r="L272"/>
  <c r="H273"/>
  <c r="G64"/>
  <c r="L64" s="1"/>
  <c r="E19"/>
  <c r="E21"/>
  <c r="J698"/>
  <c r="L699"/>
  <c r="L28"/>
  <c r="H34" l="1"/>
  <c r="S41"/>
  <c r="L698"/>
  <c r="H578"/>
  <c r="L578" s="1"/>
  <c r="L576"/>
  <c r="L662"/>
  <c r="J666"/>
  <c r="J661"/>
  <c r="J663" s="1"/>
  <c r="F38"/>
  <c r="F34"/>
  <c r="I34"/>
  <c r="I39"/>
  <c r="H39"/>
  <c r="G38"/>
  <c r="G34"/>
  <c r="H663"/>
  <c r="O492"/>
  <c r="O521"/>
  <c r="J497"/>
  <c r="L495"/>
  <c r="J492"/>
  <c r="F493"/>
  <c r="F485"/>
  <c r="I494"/>
  <c r="I485"/>
  <c r="H494"/>
  <c r="G493"/>
  <c r="G485"/>
  <c r="L664"/>
  <c r="L661" l="1"/>
  <c r="L493"/>
  <c r="L663"/>
  <c r="G35"/>
  <c r="G20"/>
  <c r="H36"/>
  <c r="H20"/>
  <c r="F35"/>
  <c r="F20"/>
  <c r="G486"/>
  <c r="G484"/>
  <c r="M875" s="1"/>
  <c r="H487"/>
  <c r="H484"/>
  <c r="T27" s="1"/>
  <c r="I487"/>
  <c r="I484"/>
  <c r="Q982" s="1"/>
  <c r="F486"/>
  <c r="L486" s="1"/>
  <c r="F484"/>
  <c r="J494"/>
  <c r="L494" s="1"/>
  <c r="L492"/>
  <c r="J485"/>
  <c r="L37"/>
  <c r="J34"/>
  <c r="J39"/>
  <c r="I36"/>
  <c r="L534"/>
  <c r="L535"/>
  <c r="L533"/>
  <c r="L35" l="1"/>
  <c r="F19"/>
  <c r="F21"/>
  <c r="H22"/>
  <c r="H19"/>
  <c r="G21"/>
  <c r="G19"/>
  <c r="J36"/>
  <c r="L36" s="1"/>
  <c r="L34"/>
  <c r="J487"/>
  <c r="L487" s="1"/>
  <c r="J484"/>
  <c r="R982" s="1"/>
  <c r="L485"/>
  <c r="L484" l="1"/>
  <c r="L21"/>
  <c r="L750"/>
  <c r="E749"/>
  <c r="L749" s="1"/>
  <c r="L804"/>
  <c r="H803"/>
  <c r="L803" s="1"/>
  <c r="H800" l="1"/>
  <c r="L799" s="1"/>
  <c r="H802"/>
  <c r="L802" s="1"/>
  <c r="L800"/>
  <c r="P828" s="1"/>
  <c r="L878"/>
  <c r="L876"/>
  <c r="L899"/>
  <c r="L901"/>
  <c r="L971"/>
  <c r="N875"/>
  <c r="P875"/>
  <c r="H973"/>
  <c r="I973"/>
  <c r="J973"/>
  <c r="L23" l="1"/>
  <c r="P27" s="1"/>
  <c r="I20"/>
  <c r="L973"/>
  <c r="J20"/>
  <c r="J22" l="1"/>
  <c r="J19"/>
  <c r="L20"/>
  <c r="I22"/>
  <c r="I19"/>
  <c r="L22" l="1"/>
  <c r="L19"/>
  <c r="L995"/>
  <c r="L994"/>
  <c r="P68"/>
  <c r="O25"/>
  <c r="O148"/>
  <c r="P982"/>
  <c r="O875"/>
  <c r="L65"/>
  <c r="L63"/>
  <c r="O800" s="1"/>
  <c r="T774" l="1"/>
  <c r="R64"/>
</calcChain>
</file>

<file path=xl/sharedStrings.xml><?xml version="1.0" encoding="utf-8"?>
<sst xmlns="http://schemas.openxmlformats.org/spreadsheetml/2006/main" count="1165" uniqueCount="204">
  <si>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</si>
  <si>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</si>
  <si>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</si>
  <si>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</si>
  <si>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</si>
  <si>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</si>
  <si>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 xml:space="preserve">соисполнителю 1: Администрации Минераловодского городского округа </t>
  </si>
  <si>
    <t>средства краевого бюджета, в т.ч. предусмотренные: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</si>
  <si>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</si>
  <si>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</si>
  <si>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</si>
  <si>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</si>
  <si>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</si>
  <si>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</si>
  <si>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</si>
  <si>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1.</t>
  </si>
  <si>
    <t>Подпрограмма «Переселение граждан из аварийного жилищного фонда», всего</t>
  </si>
  <si>
    <t>Внебюджетные средства</t>
  </si>
  <si>
    <t>Прогнозируемое поступление  средств в местный бюджет</t>
  </si>
  <si>
    <t xml:space="preserve">в том числе следующие основные мероприятия:               </t>
  </si>
  <si>
    <t>1.1.</t>
  </si>
  <si>
    <t xml:space="preserve">Внебюджетные средства </t>
  </si>
  <si>
    <t>1.1.1.</t>
  </si>
  <si>
    <t>средства краевого бюджета</t>
  </si>
  <si>
    <t xml:space="preserve">соисполнителю 1: </t>
  </si>
  <si>
    <t>средства краевого бюджета в т.ч. предусмотренные:</t>
  </si>
  <si>
    <t>средства местного бюджета</t>
  </si>
  <si>
    <t>Иные средства участников программы</t>
  </si>
  <si>
    <t>2.</t>
  </si>
  <si>
    <t xml:space="preserve">в том числе следующие основные мероприятия:      </t>
  </si>
  <si>
    <t>3.</t>
  </si>
  <si>
    <t>Подпрограмма «Развитие коммунального хозяйства», всего</t>
  </si>
  <si>
    <t>3.1.</t>
  </si>
  <si>
    <t>3.1.1.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</si>
  <si>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</si>
  <si>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</si>
  <si>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</si>
  <si>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</si>
  <si>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</si>
  <si>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</si>
  <si>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</si>
  <si>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</si>
  <si>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</si>
  <si>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</si>
  <si>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</si>
  <si>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</si>
  <si>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</si>
  <si>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 xml:space="preserve">Основное мероприятие 5    </t>
  </si>
  <si>
    <t>Прочие мероприятия по организации, ремонту и содержанию объектов внешнего благоустройства и малых архитектурных форм</t>
  </si>
  <si>
    <t>4.5.5.</t>
  </si>
  <si>
    <t>Благоустройство фонтана по проспекту Карла Маркса</t>
  </si>
  <si>
    <t>4.6.</t>
  </si>
  <si>
    <t>4.6.1.</t>
  </si>
  <si>
    <t>5.</t>
  </si>
  <si>
    <t>5.1.</t>
  </si>
  <si>
    <t>5.1.1.</t>
  </si>
  <si>
    <t>5.1.2.</t>
  </si>
  <si>
    <t>5.2.</t>
  </si>
  <si>
    <t>5.2.1.</t>
  </si>
  <si>
    <t>5.2.2.</t>
  </si>
  <si>
    <t>2.1.</t>
  </si>
  <si>
    <t>4.5.1.</t>
  </si>
  <si>
    <t>4.5.3.</t>
  </si>
  <si>
    <t>4.5.4.</t>
  </si>
  <si>
    <t>1.2.</t>
  </si>
  <si>
    <t>Реализация регионального проекта "Обеспечение устойчивого сокращения непригодного для проживания жидищного фонда"</t>
  </si>
  <si>
    <t>1.2.2.</t>
  </si>
  <si>
    <t>3.2.</t>
  </si>
  <si>
    <t xml:space="preserve">к изменениям, которые вносятся в муниципальную </t>
  </si>
  <si>
    <t xml:space="preserve">"Развитие  жилищно-коммунального хозяйства", </t>
  </si>
  <si>
    <t>Приложение 8</t>
  </si>
  <si>
    <t>Таблица № 3</t>
  </si>
  <si>
    <t>Расходы на  ремонт и содержание памятников истории и культуры</t>
  </si>
  <si>
    <t>4.5.1.2.</t>
  </si>
  <si>
    <t>Расходы на реализацию мероприятий по сносу многоквартирных домов, признанных аварийными</t>
  </si>
  <si>
    <t xml:space="preserve"> Основное мероприятие: </t>
  </si>
  <si>
    <t xml:space="preserve">Основное мероприятие: </t>
  </si>
  <si>
    <t>Основное мероприятие:                          Отлов и содержание безнадзорных животных</t>
  </si>
  <si>
    <t xml:space="preserve">Основное мероприятие:   </t>
  </si>
  <si>
    <t>Основное мероприятие: Озеленение территории</t>
  </si>
  <si>
    <t>Основное мероприятие:          Ремонт и содержание мест захоронения</t>
  </si>
  <si>
    <t>Основное мероприятие:</t>
  </si>
  <si>
    <t>2.1.1.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</si>
  <si>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</si>
  <si>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обеспечение электроэнергии для обеспечения уличого освещения</t>
  </si>
  <si>
    <t>Расходы на ремонт и содержание линий и установок наружного освещения</t>
  </si>
  <si>
    <t>Расходы на ремонт и содержание объектов внешнего благоустройства и малых архитектурных фори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</si>
  <si>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</si>
  <si>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</si>
  <si>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</si>
  <si>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</si>
  <si>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</si>
  <si>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</si>
  <si>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Расходы на выплаты персоналу  государственных (муниципальных органов)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</si>
  <si>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</si>
  <si>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Основное мероприятие 2.            Финансовое обеспечение деятельности муниципальных подведомственных учреждений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</si>
  <si>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</si>
  <si>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</si>
  <si>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</si>
  <si>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</si>
  <si>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1.1.3.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</si>
  <si>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</si>
  <si>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Уплата налогов, сборов и иных платежей</t>
  </si>
  <si>
    <t>Основное мероприятие 1.  Развитие, содержание и ремонт систем уличного освещения</t>
  </si>
  <si>
    <t>Основное мероприятие 6.                         Ремонт и содержание памятников истории и культуры</t>
  </si>
  <si>
    <t>3.3.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</si>
  <si>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</si>
  <si>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3.3.1.</t>
  </si>
  <si>
    <t>Государственная поддержка закупки контейнеров для раздельного накопления твердых коммунальных отходов</t>
  </si>
  <si>
    <t>4.5.2.</t>
  </si>
  <si>
    <t>4.3.1.</t>
  </si>
  <si>
    <t>Ремонт и содержание мест захоронения</t>
  </si>
  <si>
    <t>4.3.2.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</si>
  <si>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</si>
  <si>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</si>
  <si>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</si>
  <si>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</si>
  <si>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</si>
  <si>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4.5.6.1.</t>
  </si>
  <si>
    <t>Благоустройство парка по ул. Исакова в пос. Анджиевский Минераловодского городского округа</t>
  </si>
  <si>
    <t>Расходы на ремонт и содержание малых архитектурных форм</t>
  </si>
  <si>
    <t>в т.ч. :  МКУ «Управление капитального строительства и ремонта Минераловодского городского округа»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</si>
  <si>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</si>
  <si>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</si>
  <si>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</si>
  <si>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</si>
  <si>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</si>
  <si>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в т.ч.  :  МКУ «Городское хозяйство»</t>
  </si>
  <si>
    <t>1.2.3.</t>
  </si>
  <si>
    <t>1.2.4.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</si>
  <si>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реформирования жилищно-коммунального хозяйства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</si>
  <si>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</si>
  <si>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</si>
  <si>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4.5.6.2.</t>
  </si>
  <si>
    <t>Санитарная очистка территории</t>
  </si>
  <si>
    <t>Уплата налога на имущество и земельный налог</t>
  </si>
  <si>
    <t>1.1.4.</t>
  </si>
  <si>
    <t>Обследование и изготовление технической документации на объекты недвижимости</t>
  </si>
  <si>
    <t>1.2.5.</t>
  </si>
  <si>
    <t>1.2.6.</t>
  </si>
  <si>
    <t>Оплата превышения стоимости строительства</t>
  </si>
  <si>
    <t>Расходы на предоставление дополнительной площади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</si>
  <si>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</si>
  <si>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</t>
  </si>
  <si>
    <t>3.4.1.</t>
  </si>
  <si>
    <t>1.2.1.</t>
  </si>
  <si>
    <t>5.1.3.</t>
  </si>
  <si>
    <t>Расходы на обеспечение функций органов местного самоуправления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</si>
  <si>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</si>
  <si>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Благоустройство общественной территории  по ул. Советская в г. Минеральные Воды</t>
  </si>
  <si>
    <t>4.5.6.3.</t>
  </si>
  <si>
    <t>4.5.6.4.</t>
  </si>
  <si>
    <t>4.5.7.</t>
  </si>
  <si>
    <t>Реализация мероприятий по ремонту  детских площадок</t>
  </si>
  <si>
    <t>4.6.2.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</si>
  <si>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</si>
  <si>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4.5.5.1.</t>
  </si>
  <si>
    <t>Благоустройство городского парка (2 очередь0в г. Минеральные Воды</t>
  </si>
  <si>
    <t>4.1.3.</t>
  </si>
  <si>
    <t>Расходы на строительство и реконструкцию линий и установок наружного освещения</t>
  </si>
  <si>
    <t>программу Минераловодского муниципального  округа</t>
  </si>
  <si>
    <t>Ставропольского края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</si>
  <si>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</si>
  <si>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</si>
  <si>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</si>
  <si>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</si>
  <si>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</si>
  <si>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</si>
  <si>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</si>
  <si>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</si>
  <si>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</si>
  <si>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</si>
  <si>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</si>
  <si>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 округа  Ставропольского края 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</si>
  <si>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</si>
  <si>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</si>
  <si>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</si>
  <si>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</si>
  <si>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 xml:space="preserve">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</si>
  <si>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</si>
  <si>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 xml:space="preserve">Подпрограмма «Капитальный ремонт общего имущества в многоквартирных домах Минераловодского муниципального округа  Ставропольского края», всего </t>
  </si>
  <si>
    <t>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</si>
  <si>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</si>
  <si>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</si>
  <si>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</si>
  <si>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</si>
  <si>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</si>
  <si>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</si>
  <si>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 xml:space="preserve">Благоустройство сквера по ул. Яблоневая в пос.  Красный Пахарь </t>
  </si>
  <si>
    <t>Благоустройство дворовых территорий  Минераловодского муниципального округа  Ставропольского края</t>
  </si>
  <si>
    <t xml:space="preserve">Приложение № 8                                          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</si>
  <si>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</si>
  <si>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</si>
  <si>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</si>
  <si>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</si>
  <si>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</si>
  <si>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</si>
  <si>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</si>
  <si>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</si>
  <si>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</si>
  <si>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</si>
  <si>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Реализация мероприятий по благоустройтсву территорий в муниципальных округах и городских округах Ставропольского края</t>
  </si>
  <si>
    <t>средства краевого бюджета, в  т.ч.</t>
  </si>
  <si>
    <t>средства местного бюджета, в т.ч.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</si>
</sst>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 indent="15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14" fontId="5" fillId="0" borderId="3" xfId="0" applyNumberFormat="1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2" fontId="4" fillId="0" borderId="0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wrapText="1"/>
    </xf>
    <xf numFmtId="1" fontId="5" fillId="0" borderId="5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0" fillId="0" borderId="1" xfId="0" applyBorder="1"/>
    <xf numFmtId="1" fontId="5" fillId="0" borderId="2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7" fillId="0" borderId="0" xfId="0" applyFont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2" fontId="5" fillId="0" borderId="13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wrapText="1"/>
    </xf>
    <xf numFmtId="1" fontId="5" fillId="0" borderId="2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4" fontId="5" fillId="0" borderId="3" xfId="0" applyNumberFormat="1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07"/>
  <sheetViews>
    <sheetView tabSelected="1" view="pageBreakPreview" topLeftCell="A67" zoomScale="60" zoomScaleNormal="100" workbookViewId="0">
      <selection activeCell="H82" sqref="H82"/>
    </sheetView>
  </sheetViews>
  <sheetFormatPr defaultRowHeight="1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14.85546875" customWidth="1"/>
    <col min="11" max="11" width="9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</cols>
  <sheetData>
    <row r="1" spans="1:13" ht="17.25">
      <c r="A1" s="5"/>
      <c r="B1" s="5"/>
      <c r="C1" s="5"/>
      <c r="D1" s="5"/>
      <c r="E1" s="5"/>
      <c r="F1" s="6" t="s">
        <v>190</v>
      </c>
      <c r="G1" s="7"/>
      <c r="H1" s="7"/>
      <c r="I1" s="7"/>
      <c r="J1" s="7"/>
      <c r="K1" s="5"/>
      <c r="L1" s="2"/>
      <c r="M1" s="2"/>
    </row>
    <row r="2" spans="1:13" ht="17.25">
      <c r="A2" s="5"/>
      <c r="B2" s="5"/>
      <c r="C2" s="5"/>
      <c r="D2" s="5"/>
      <c r="E2" s="5"/>
      <c r="F2" s="8" t="s">
        <v>68</v>
      </c>
      <c r="G2" s="5"/>
      <c r="H2" s="5"/>
      <c r="I2" s="5"/>
      <c r="J2" s="5"/>
      <c r="K2" s="5"/>
      <c r="L2" s="2"/>
      <c r="M2" s="2"/>
    </row>
    <row r="3" spans="1:13" ht="17.25">
      <c r="A3" s="5"/>
      <c r="B3" s="5"/>
      <c r="C3" s="5"/>
      <c r="D3" s="5"/>
      <c r="E3" s="5"/>
      <c r="F3" s="8" t="s">
        <v>160</v>
      </c>
      <c r="G3" s="5"/>
      <c r="H3" s="5"/>
      <c r="I3" s="5"/>
      <c r="J3" s="5"/>
      <c r="K3" s="5"/>
      <c r="L3" s="2"/>
      <c r="M3" s="2"/>
    </row>
    <row r="4" spans="1:13" ht="17.25">
      <c r="A4" s="5"/>
      <c r="B4" s="5"/>
      <c r="C4" s="5"/>
      <c r="D4" s="5"/>
      <c r="E4" s="5"/>
      <c r="F4" s="8" t="s">
        <v>161</v>
      </c>
      <c r="G4" s="5"/>
      <c r="H4" s="5"/>
      <c r="I4" s="5"/>
      <c r="J4" s="5"/>
      <c r="K4" s="5"/>
      <c r="L4" s="2"/>
      <c r="M4" s="2"/>
    </row>
    <row r="5" spans="1:13" ht="17.25">
      <c r="A5" s="5"/>
      <c r="B5" s="5"/>
      <c r="C5" s="5"/>
      <c r="D5" s="5"/>
      <c r="E5" s="5"/>
      <c r="F5" s="8" t="s">
        <v>69</v>
      </c>
      <c r="G5" s="5"/>
      <c r="H5" s="5"/>
      <c r="I5" s="5"/>
      <c r="J5" s="5"/>
      <c r="K5" s="5"/>
      <c r="L5" s="2"/>
      <c r="M5" s="2"/>
    </row>
    <row r="6" spans="1:13" ht="17.25">
      <c r="A6" s="9"/>
      <c r="B6" s="5"/>
      <c r="C6" s="5"/>
      <c r="D6" s="5"/>
      <c r="E6" s="5"/>
      <c r="F6" s="10"/>
      <c r="G6" s="5"/>
      <c r="H6" s="5"/>
      <c r="I6" s="5"/>
      <c r="J6" s="5"/>
      <c r="K6" s="5"/>
      <c r="L6" s="2"/>
      <c r="M6" s="2"/>
    </row>
    <row r="7" spans="1:13" ht="17.25">
      <c r="A7" s="9"/>
      <c r="B7" s="5"/>
      <c r="C7" s="5"/>
      <c r="D7" s="5"/>
      <c r="E7" s="5"/>
      <c r="F7" s="6" t="s">
        <v>70</v>
      </c>
      <c r="G7" s="5"/>
      <c r="H7" s="5"/>
      <c r="I7" s="48"/>
      <c r="J7" s="5"/>
      <c r="K7" s="5"/>
      <c r="L7" s="2"/>
      <c r="M7" s="2"/>
    </row>
    <row r="8" spans="1:13" ht="17.25">
      <c r="A8" s="9"/>
      <c r="B8" s="5"/>
      <c r="C8" s="5"/>
      <c r="D8" s="5"/>
      <c r="E8" s="5"/>
      <c r="F8" s="11" t="s">
        <v>163</v>
      </c>
      <c r="G8" s="5"/>
      <c r="H8" s="5"/>
      <c r="I8" s="48"/>
      <c r="J8" s="5"/>
      <c r="K8" s="5"/>
      <c r="L8" s="2"/>
      <c r="M8" s="2"/>
    </row>
    <row r="9" spans="1:13" ht="17.25">
      <c r="A9" s="9"/>
      <c r="B9" s="5"/>
      <c r="C9" s="5"/>
      <c r="D9" s="5"/>
      <c r="E9" s="5"/>
      <c r="F9" s="11" t="s">
        <v>164</v>
      </c>
      <c r="G9" s="5"/>
      <c r="H9" s="5"/>
      <c r="I9" s="5"/>
      <c r="J9" s="5"/>
      <c r="K9" s="5"/>
      <c r="L9" s="2"/>
      <c r="M9" s="2"/>
    </row>
    <row r="10" spans="1:13" ht="17.25">
      <c r="A10" s="9"/>
      <c r="B10" s="5"/>
      <c r="C10" s="5"/>
      <c r="D10" s="5"/>
      <c r="E10" s="5"/>
      <c r="F10" s="11"/>
      <c r="G10" s="5"/>
      <c r="H10" s="5"/>
      <c r="I10" s="5"/>
      <c r="J10" s="48"/>
      <c r="K10" s="5"/>
      <c r="L10" s="2"/>
      <c r="M10" s="2"/>
    </row>
    <row r="11" spans="1:13" ht="17.25">
      <c r="A11" s="9"/>
      <c r="B11" s="5"/>
      <c r="C11" s="5"/>
      <c r="D11" s="5"/>
      <c r="E11" s="5"/>
      <c r="F11" s="5"/>
      <c r="G11" s="5"/>
      <c r="H11" s="5"/>
      <c r="I11" s="5"/>
      <c r="J11" s="5"/>
      <c r="K11" s="5"/>
      <c r="L11" s="2"/>
      <c r="M11" s="2"/>
    </row>
    <row r="12" spans="1:13" ht="17.25">
      <c r="A12" s="8"/>
      <c r="B12" s="5"/>
      <c r="C12" s="5"/>
      <c r="D12" s="5"/>
      <c r="E12" s="5"/>
      <c r="F12" s="5"/>
      <c r="G12" s="48"/>
      <c r="H12" s="8" t="s">
        <v>71</v>
      </c>
      <c r="I12" s="48"/>
      <c r="J12" s="5"/>
      <c r="K12" s="5"/>
      <c r="L12" s="2"/>
      <c r="M12" s="2"/>
    </row>
    <row r="13" spans="1:13" ht="16.5">
      <c r="A13" s="218" t="s">
        <v>0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</row>
    <row r="14" spans="1:13" ht="16.5">
      <c r="A14" s="218" t="s">
        <v>165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13" ht="17.25">
      <c r="A15" s="12"/>
      <c r="B15" s="13"/>
      <c r="C15" s="13"/>
      <c r="D15" s="139" t="s">
        <v>162</v>
      </c>
      <c r="E15" s="13"/>
      <c r="F15" s="13"/>
      <c r="G15" s="13"/>
      <c r="H15" s="13"/>
      <c r="I15" s="13"/>
      <c r="J15" s="13"/>
      <c r="K15" s="13"/>
    </row>
    <row r="16" spans="1:13" ht="132">
      <c r="A16" s="14" t="s">
        <v>1</v>
      </c>
      <c r="B16" s="14" t="s">
        <v>2</v>
      </c>
      <c r="C16" s="126" t="s">
        <v>3</v>
      </c>
      <c r="D16" s="126"/>
      <c r="E16" s="219" t="s">
        <v>4</v>
      </c>
      <c r="F16" s="219"/>
      <c r="G16" s="219"/>
      <c r="H16" s="219"/>
      <c r="I16" s="219"/>
      <c r="J16" s="220"/>
      <c r="K16" s="15"/>
    </row>
    <row r="17" spans="1:20" ht="16.5">
      <c r="A17" s="16"/>
      <c r="B17" s="16"/>
      <c r="C17" s="17"/>
      <c r="D17" s="125">
        <v>2020</v>
      </c>
      <c r="E17" s="125">
        <v>2021</v>
      </c>
      <c r="F17" s="125">
        <v>2022</v>
      </c>
      <c r="G17" s="127">
        <v>2023</v>
      </c>
      <c r="H17" s="125">
        <v>2024</v>
      </c>
      <c r="I17" s="125">
        <v>2025</v>
      </c>
      <c r="J17" s="125">
        <v>2026</v>
      </c>
      <c r="K17" s="15"/>
    </row>
    <row r="18" spans="1:20" ht="16.5">
      <c r="A18" s="16">
        <v>1</v>
      </c>
      <c r="B18" s="16">
        <v>2</v>
      </c>
      <c r="C18" s="16">
        <v>3</v>
      </c>
      <c r="D18" s="120">
        <v>4</v>
      </c>
      <c r="E18" s="44">
        <v>5</v>
      </c>
      <c r="F18" s="44">
        <v>6</v>
      </c>
      <c r="G18" s="18">
        <v>7</v>
      </c>
      <c r="H18" s="119">
        <v>8</v>
      </c>
      <c r="I18" s="119">
        <v>9</v>
      </c>
      <c r="J18" s="119">
        <v>10</v>
      </c>
      <c r="K18" s="15"/>
    </row>
    <row r="19" spans="1:20" ht="16.5">
      <c r="A19" s="193"/>
      <c r="B19" s="193" t="s">
        <v>172</v>
      </c>
      <c r="C19" s="17"/>
      <c r="D19" s="91">
        <v>188459.26</v>
      </c>
      <c r="E19" s="87">
        <f>E20+E60</f>
        <v>161050.80000000002</v>
      </c>
      <c r="F19" s="87">
        <f>F20</f>
        <v>597739.79</v>
      </c>
      <c r="G19" s="87">
        <f>G20+G60</f>
        <v>575948.04</v>
      </c>
      <c r="H19" s="87">
        <f>H20+H60</f>
        <v>196963.09000000003</v>
      </c>
      <c r="I19" s="87">
        <f>I20+I60</f>
        <v>87416.510000000009</v>
      </c>
      <c r="J19" s="56">
        <f>J20+J60</f>
        <v>87424.06</v>
      </c>
      <c r="K19" s="15"/>
      <c r="L19" s="3">
        <f>E19+F19+G19+H19+I19+J19+D19</f>
        <v>1895001.5500000003</v>
      </c>
      <c r="M19" s="3"/>
      <c r="N19" s="3"/>
      <c r="O19" s="3"/>
      <c r="P19" s="3"/>
      <c r="Q19" s="3"/>
      <c r="R19" s="3"/>
    </row>
    <row r="20" spans="1:20" ht="33">
      <c r="A20" s="193"/>
      <c r="B20" s="193"/>
      <c r="C20" s="150" t="s">
        <v>191</v>
      </c>
      <c r="D20" s="91">
        <v>188459.26</v>
      </c>
      <c r="E20" s="87">
        <f>E28+E34+E23++E53</f>
        <v>161030.80000000002</v>
      </c>
      <c r="F20" s="87">
        <f>F23+F28+F34+F60+F54</f>
        <v>597739.79</v>
      </c>
      <c r="G20" s="87">
        <f>G23+G28+G34+G53</f>
        <v>575948.04</v>
      </c>
      <c r="H20" s="87">
        <f>H23+H28+H34+H53</f>
        <v>196963.09000000003</v>
      </c>
      <c r="I20" s="87">
        <f>I23+I28+I34+I53</f>
        <v>87416.510000000009</v>
      </c>
      <c r="J20" s="87">
        <f>J23+J28+J34+J53</f>
        <v>87424.06</v>
      </c>
      <c r="K20" s="19"/>
      <c r="L20" s="3">
        <f t="shared" ref="L20:L112" si="0">E20+F20+G20+H20+I20+J20+D20</f>
        <v>1894981.5500000003</v>
      </c>
      <c r="M20" s="3"/>
    </row>
    <row r="21" spans="1:20" ht="72.75" customHeight="1">
      <c r="A21" s="193"/>
      <c r="B21" s="193"/>
      <c r="C21" s="150" t="s">
        <v>192</v>
      </c>
      <c r="D21" s="91">
        <f>D20</f>
        <v>188459.26</v>
      </c>
      <c r="E21" s="91">
        <f t="shared" ref="E21:G21" si="1">E20</f>
        <v>161030.80000000002</v>
      </c>
      <c r="F21" s="91">
        <f t="shared" si="1"/>
        <v>597739.79</v>
      </c>
      <c r="G21" s="91">
        <f t="shared" si="1"/>
        <v>575948.04</v>
      </c>
      <c r="H21" s="79">
        <v>0</v>
      </c>
      <c r="I21" s="79">
        <v>0</v>
      </c>
      <c r="J21" s="79">
        <v>0</v>
      </c>
      <c r="K21" s="19"/>
      <c r="L21" s="3">
        <f t="shared" si="0"/>
        <v>1523177.8900000001</v>
      </c>
      <c r="M21" s="3"/>
    </row>
    <row r="22" spans="1:20" ht="61.5" customHeight="1">
      <c r="A22" s="193"/>
      <c r="B22" s="193"/>
      <c r="C22" s="150" t="s">
        <v>193</v>
      </c>
      <c r="D22" s="91">
        <v>0</v>
      </c>
      <c r="E22" s="79">
        <v>0</v>
      </c>
      <c r="F22" s="79">
        <v>0</v>
      </c>
      <c r="G22" s="79">
        <v>0</v>
      </c>
      <c r="H22" s="87">
        <f>H20</f>
        <v>196963.09000000003</v>
      </c>
      <c r="I22" s="87">
        <f t="shared" ref="I22:J22" si="2">I20</f>
        <v>87416.510000000009</v>
      </c>
      <c r="J22" s="87">
        <f t="shared" si="2"/>
        <v>87424.06</v>
      </c>
      <c r="K22" s="19"/>
      <c r="L22" s="3">
        <f t="shared" si="0"/>
        <v>371803.66000000003</v>
      </c>
      <c r="M22" s="3"/>
    </row>
    <row r="23" spans="1:20" ht="16.5">
      <c r="A23" s="193"/>
      <c r="B23" s="193"/>
      <c r="C23" s="161" t="s">
        <v>197</v>
      </c>
      <c r="D23" s="91">
        <f>D66+D311+D359+D488+D973</f>
        <v>0</v>
      </c>
      <c r="E23" s="91">
        <f>E66+E311+E359+E488+E973</f>
        <v>0</v>
      </c>
      <c r="F23" s="86">
        <f>F25+F27+F24</f>
        <v>132320.76</v>
      </c>
      <c r="G23" s="86">
        <f>G66+G24</f>
        <v>123415.39000000001</v>
      </c>
      <c r="H23" s="91">
        <f>H173</f>
        <v>0</v>
      </c>
      <c r="I23" s="91">
        <v>0</v>
      </c>
      <c r="J23" s="18">
        <v>0</v>
      </c>
      <c r="K23" s="15"/>
      <c r="L23" s="3">
        <f t="shared" si="0"/>
        <v>255736.15000000002</v>
      </c>
    </row>
    <row r="24" spans="1:20" ht="82.5">
      <c r="A24" s="193"/>
      <c r="B24" s="193"/>
      <c r="C24" s="142" t="s">
        <v>166</v>
      </c>
      <c r="D24" s="91">
        <v>0</v>
      </c>
      <c r="E24" s="91">
        <v>0</v>
      </c>
      <c r="F24" s="86">
        <v>254.28</v>
      </c>
      <c r="G24" s="129">
        <f>G974</f>
        <v>231.6</v>
      </c>
      <c r="H24" s="91">
        <v>0</v>
      </c>
      <c r="I24" s="91">
        <v>0</v>
      </c>
      <c r="J24" s="63">
        <v>0</v>
      </c>
      <c r="K24" s="15"/>
      <c r="L24" s="3">
        <f t="shared" si="0"/>
        <v>485.88</v>
      </c>
      <c r="O24" s="3"/>
    </row>
    <row r="25" spans="1:20" ht="49.5">
      <c r="A25" s="193"/>
      <c r="B25" s="193"/>
      <c r="C25" s="142" t="s">
        <v>167</v>
      </c>
      <c r="D25" s="91">
        <v>0</v>
      </c>
      <c r="E25" s="91">
        <v>0</v>
      </c>
      <c r="F25" s="86">
        <f>F67</f>
        <v>96145.61</v>
      </c>
      <c r="G25" s="91">
        <f>G26</f>
        <v>99349.75</v>
      </c>
      <c r="H25" s="91">
        <f>H23</f>
        <v>0</v>
      </c>
      <c r="I25" s="91">
        <v>0</v>
      </c>
      <c r="J25" s="18">
        <v>0</v>
      </c>
      <c r="K25" s="15"/>
      <c r="L25" s="3">
        <f t="shared" si="0"/>
        <v>195495.36</v>
      </c>
      <c r="O25" s="3">
        <f>H63+H308+H356+H484+H971</f>
        <v>196963.09</v>
      </c>
    </row>
    <row r="26" spans="1:20" ht="66">
      <c r="A26" s="193"/>
      <c r="B26" s="193"/>
      <c r="C26" s="142" t="s">
        <v>168</v>
      </c>
      <c r="D26" s="91">
        <v>0</v>
      </c>
      <c r="E26" s="91">
        <v>0</v>
      </c>
      <c r="F26" s="86">
        <f>F68</f>
        <v>96145.61</v>
      </c>
      <c r="G26" s="91">
        <f>G68</f>
        <v>99349.75</v>
      </c>
      <c r="H26" s="91">
        <f t="shared" ref="H26" si="3">H25</f>
        <v>0</v>
      </c>
      <c r="I26" s="91">
        <v>0</v>
      </c>
      <c r="J26" s="53">
        <v>0</v>
      </c>
      <c r="K26" s="15"/>
      <c r="L26" s="3">
        <f t="shared" si="0"/>
        <v>195495.36</v>
      </c>
      <c r="N26" s="3"/>
    </row>
    <row r="27" spans="1:20" ht="82.5">
      <c r="A27" s="193"/>
      <c r="B27" s="193"/>
      <c r="C27" s="22" t="s">
        <v>169</v>
      </c>
      <c r="D27" s="91">
        <v>0</v>
      </c>
      <c r="E27" s="91">
        <v>0</v>
      </c>
      <c r="F27" s="86">
        <f>F69</f>
        <v>35920.870000000003</v>
      </c>
      <c r="G27" s="87">
        <f>G69</f>
        <v>23834.04</v>
      </c>
      <c r="H27" s="91">
        <f>H26</f>
        <v>0</v>
      </c>
      <c r="I27" s="91">
        <v>0</v>
      </c>
      <c r="J27" s="53">
        <v>0</v>
      </c>
      <c r="K27" s="15"/>
      <c r="L27" s="3">
        <f t="shared" si="0"/>
        <v>59754.91</v>
      </c>
      <c r="O27" s="3"/>
      <c r="P27" s="3">
        <f>L23+L28+L34+L53+L60</f>
        <v>1895001.5499999998</v>
      </c>
      <c r="Q27" s="3"/>
      <c r="R27" s="3"/>
      <c r="T27" s="3">
        <f>H63+H308+H356+H484+H971</f>
        <v>196963.09</v>
      </c>
    </row>
    <row r="28" spans="1:20" ht="33">
      <c r="A28" s="193"/>
      <c r="B28" s="193"/>
      <c r="C28" s="17" t="s">
        <v>7</v>
      </c>
      <c r="D28" s="91">
        <v>52206.35</v>
      </c>
      <c r="E28" s="87">
        <f>E29+E30</f>
        <v>23526.86</v>
      </c>
      <c r="F28" s="87">
        <f>F29+F30+F33</f>
        <v>303788.62999999995</v>
      </c>
      <c r="G28" s="87">
        <f>G29+G30+G33</f>
        <v>259039.53</v>
      </c>
      <c r="H28" s="87">
        <f>H29+H30</f>
        <v>33048.33</v>
      </c>
      <c r="I28" s="87">
        <f>I29+I30</f>
        <v>485.12</v>
      </c>
      <c r="J28" s="59">
        <f>J29+J30</f>
        <v>485.12</v>
      </c>
      <c r="K28" s="15"/>
      <c r="L28" s="3">
        <f t="shared" si="0"/>
        <v>672579.93999999983</v>
      </c>
      <c r="N28" s="3"/>
      <c r="O28" s="3"/>
      <c r="P28" s="3"/>
      <c r="Q28" s="3"/>
    </row>
    <row r="29" spans="1:20" ht="53.25" customHeight="1">
      <c r="A29" s="193"/>
      <c r="B29" s="193"/>
      <c r="C29" s="142" t="s">
        <v>166</v>
      </c>
      <c r="D29" s="91">
        <v>33880.32</v>
      </c>
      <c r="E29" s="87">
        <f>E361+E490+E979</f>
        <v>3363.2799999999997</v>
      </c>
      <c r="F29" s="87">
        <f>F361+F490</f>
        <v>45500.66</v>
      </c>
      <c r="G29" s="87">
        <f>G361+G979</f>
        <v>1345.98</v>
      </c>
      <c r="H29" s="87">
        <f>H361+H490</f>
        <v>4148.33</v>
      </c>
      <c r="I29" s="87">
        <f>I361+I490</f>
        <v>485.12</v>
      </c>
      <c r="J29" s="59">
        <f>J361+J490</f>
        <v>485.12</v>
      </c>
      <c r="K29" s="15"/>
      <c r="L29" s="3">
        <f t="shared" si="0"/>
        <v>89208.810000000012</v>
      </c>
    </row>
    <row r="30" spans="1:20" ht="69" customHeight="1">
      <c r="A30" s="193"/>
      <c r="B30" s="193"/>
      <c r="C30" s="142" t="s">
        <v>167</v>
      </c>
      <c r="D30" s="91">
        <v>18326.03</v>
      </c>
      <c r="E30" s="87">
        <f>E805</f>
        <v>20163.580000000002</v>
      </c>
      <c r="F30" s="87">
        <f>F71+F491</f>
        <v>253597.53999999998</v>
      </c>
      <c r="G30" s="87">
        <f>G71+G491</f>
        <v>253113.00999999998</v>
      </c>
      <c r="H30" s="87">
        <f>H71+H491</f>
        <v>28900</v>
      </c>
      <c r="I30" s="79">
        <f>I71+I491</f>
        <v>0</v>
      </c>
      <c r="J30" s="79">
        <f>J71+J491</f>
        <v>0</v>
      </c>
      <c r="K30" s="15"/>
      <c r="L30" s="3">
        <f t="shared" si="0"/>
        <v>574100.16</v>
      </c>
      <c r="N30" s="3"/>
    </row>
    <row r="31" spans="1:20" ht="16.5">
      <c r="A31" s="193"/>
      <c r="B31" s="193"/>
      <c r="C31" s="49" t="s">
        <v>98</v>
      </c>
      <c r="D31" s="91">
        <v>279.19</v>
      </c>
      <c r="E31" s="86">
        <f t="shared" ref="E31:I31" si="4">E930</f>
        <v>0</v>
      </c>
      <c r="F31" s="86">
        <f t="shared" si="4"/>
        <v>0</v>
      </c>
      <c r="G31" s="86">
        <f t="shared" si="4"/>
        <v>0</v>
      </c>
      <c r="H31" s="86">
        <v>0</v>
      </c>
      <c r="I31" s="86">
        <f t="shared" si="4"/>
        <v>0</v>
      </c>
      <c r="J31" s="60">
        <f>J930</f>
        <v>0</v>
      </c>
      <c r="K31" s="15"/>
      <c r="L31" s="3">
        <f t="shared" si="0"/>
        <v>279.19</v>
      </c>
      <c r="N31" s="3"/>
    </row>
    <row r="32" spans="1:20" ht="66">
      <c r="A32" s="193"/>
      <c r="B32" s="193"/>
      <c r="C32" s="142" t="s">
        <v>168</v>
      </c>
      <c r="D32" s="91">
        <v>0</v>
      </c>
      <c r="E32" s="86">
        <v>0</v>
      </c>
      <c r="F32" s="86">
        <f>F72</f>
        <v>236744.16999999998</v>
      </c>
      <c r="G32" s="87">
        <f>G30</f>
        <v>253113.00999999998</v>
      </c>
      <c r="H32" s="87">
        <v>28900</v>
      </c>
      <c r="I32" s="86">
        <v>0</v>
      </c>
      <c r="J32" s="60">
        <v>0</v>
      </c>
      <c r="K32" s="15"/>
      <c r="L32" s="3">
        <f t="shared" si="0"/>
        <v>518757.17999999993</v>
      </c>
      <c r="N32" s="3"/>
    </row>
    <row r="33" spans="1:19" ht="82.5">
      <c r="A33" s="193"/>
      <c r="B33" s="193"/>
      <c r="C33" s="22" t="s">
        <v>169</v>
      </c>
      <c r="D33" s="135">
        <v>0</v>
      </c>
      <c r="E33" s="86">
        <v>0</v>
      </c>
      <c r="F33" s="87">
        <f>F73</f>
        <v>4690.43</v>
      </c>
      <c r="G33" s="87">
        <f>G73</f>
        <v>4580.54</v>
      </c>
      <c r="H33" s="86">
        <v>0</v>
      </c>
      <c r="I33" s="86">
        <v>0</v>
      </c>
      <c r="J33" s="60">
        <v>0</v>
      </c>
      <c r="K33" s="15"/>
      <c r="L33" s="3">
        <f t="shared" si="0"/>
        <v>9270.9700000000012</v>
      </c>
      <c r="N33" s="3"/>
      <c r="P33" s="3"/>
    </row>
    <row r="34" spans="1:19" ht="33">
      <c r="A34" s="193"/>
      <c r="B34" s="193"/>
      <c r="C34" s="17" t="s">
        <v>9</v>
      </c>
      <c r="D34" s="91">
        <v>133260.10999999999</v>
      </c>
      <c r="E34" s="87">
        <f>E37+E42+E47+E50</f>
        <v>133290.71</v>
      </c>
      <c r="F34" s="87">
        <f>F37+F42+F47+F50+0</f>
        <v>158915.91000000003</v>
      </c>
      <c r="G34" s="87">
        <f>G37+G42+G47+G50</f>
        <v>191592.82</v>
      </c>
      <c r="H34" s="87">
        <f>H37+H42+H47+H50</f>
        <v>161490.26</v>
      </c>
      <c r="I34" s="87">
        <f>I37+I42+I47</f>
        <v>86931.390000000014</v>
      </c>
      <c r="J34" s="87">
        <f>J37+J42+J47</f>
        <v>86938.94</v>
      </c>
      <c r="K34" s="19"/>
      <c r="L34" s="3">
        <f t="shared" si="0"/>
        <v>952420.14</v>
      </c>
      <c r="M34" s="3"/>
      <c r="O34" s="3"/>
      <c r="P34" s="3"/>
    </row>
    <row r="35" spans="1:19" ht="16.5">
      <c r="A35" s="193"/>
      <c r="B35" s="193"/>
      <c r="C35" s="153" t="s">
        <v>194</v>
      </c>
      <c r="D35" s="91">
        <f>D34</f>
        <v>133260.10999999999</v>
      </c>
      <c r="E35" s="91">
        <f t="shared" ref="E35:G35" si="5">E34</f>
        <v>133290.71</v>
      </c>
      <c r="F35" s="91">
        <f t="shared" si="5"/>
        <v>158915.91000000003</v>
      </c>
      <c r="G35" s="91">
        <f t="shared" si="5"/>
        <v>191592.82</v>
      </c>
      <c r="H35" s="79">
        <f>H33</f>
        <v>0</v>
      </c>
      <c r="I35" s="79">
        <f t="shared" ref="I35:J35" si="6">I33</f>
        <v>0</v>
      </c>
      <c r="J35" s="79">
        <f t="shared" si="6"/>
        <v>0</v>
      </c>
      <c r="K35" s="19"/>
      <c r="L35" s="3">
        <f t="shared" si="0"/>
        <v>617059.55000000005</v>
      </c>
      <c r="M35" s="3"/>
      <c r="O35" s="3"/>
      <c r="P35" s="3"/>
    </row>
    <row r="36" spans="1:19" ht="16.5">
      <c r="A36" s="193"/>
      <c r="B36" s="193"/>
      <c r="C36" s="153" t="s">
        <v>195</v>
      </c>
      <c r="D36" s="91">
        <v>0</v>
      </c>
      <c r="E36" s="79">
        <v>0</v>
      </c>
      <c r="F36" s="79">
        <v>0</v>
      </c>
      <c r="G36" s="79">
        <v>0</v>
      </c>
      <c r="H36" s="87">
        <f>H34</f>
        <v>161490.26</v>
      </c>
      <c r="I36" s="87">
        <f t="shared" ref="I36:J36" si="7">I34</f>
        <v>86931.390000000014</v>
      </c>
      <c r="J36" s="87">
        <f t="shared" si="7"/>
        <v>86938.94</v>
      </c>
      <c r="K36" s="19"/>
      <c r="L36" s="3">
        <f t="shared" si="0"/>
        <v>335360.59000000003</v>
      </c>
      <c r="M36" s="3"/>
      <c r="O36" s="3"/>
      <c r="P36" s="3"/>
    </row>
    <row r="37" spans="1:19" ht="82.5">
      <c r="A37" s="193"/>
      <c r="B37" s="193"/>
      <c r="C37" s="142" t="s">
        <v>166</v>
      </c>
      <c r="D37" s="91">
        <v>107185.81</v>
      </c>
      <c r="E37" s="87">
        <f>0+0+E365+E495+E983+0</f>
        <v>106402.5</v>
      </c>
      <c r="F37" s="87">
        <f>F365+F495+F983</f>
        <v>119645.79000000001</v>
      </c>
      <c r="G37" s="87">
        <f>G365+G495+G983</f>
        <v>130559.87</v>
      </c>
      <c r="H37" s="87">
        <f>H365+H495+H983</f>
        <v>110012.70000000001</v>
      </c>
      <c r="I37" s="87">
        <f t="shared" ref="I37:J37" si="8">I365+I495+I983</f>
        <v>76995.510000000009</v>
      </c>
      <c r="J37" s="87">
        <f t="shared" si="8"/>
        <v>77003.06</v>
      </c>
      <c r="K37" s="19"/>
      <c r="L37" s="3">
        <f t="shared" si="0"/>
        <v>727805.24000000022</v>
      </c>
      <c r="M37" s="3"/>
      <c r="R37" s="3"/>
    </row>
    <row r="38" spans="1:19" ht="16.5">
      <c r="A38" s="193"/>
      <c r="B38" s="193"/>
      <c r="C38" s="153" t="s">
        <v>194</v>
      </c>
      <c r="D38" s="91">
        <f>D37</f>
        <v>107185.81</v>
      </c>
      <c r="E38" s="91">
        <f t="shared" ref="E38:G38" si="9">E37</f>
        <v>106402.5</v>
      </c>
      <c r="F38" s="91">
        <f t="shared" si="9"/>
        <v>119645.79000000001</v>
      </c>
      <c r="G38" s="91">
        <f t="shared" si="9"/>
        <v>130559.87</v>
      </c>
      <c r="H38" s="79">
        <v>0</v>
      </c>
      <c r="I38" s="79">
        <v>0</v>
      </c>
      <c r="J38" s="79">
        <v>0</v>
      </c>
      <c r="K38" s="19"/>
      <c r="L38" s="3"/>
      <c r="M38" s="3"/>
      <c r="R38" s="3"/>
    </row>
    <row r="39" spans="1:19" ht="16.5">
      <c r="A39" s="193"/>
      <c r="B39" s="193"/>
      <c r="C39" s="153" t="s">
        <v>195</v>
      </c>
      <c r="D39" s="91">
        <v>0</v>
      </c>
      <c r="E39" s="79">
        <v>0</v>
      </c>
      <c r="F39" s="79">
        <v>0</v>
      </c>
      <c r="G39" s="79">
        <v>0</v>
      </c>
      <c r="H39" s="87">
        <f>H37</f>
        <v>110012.70000000001</v>
      </c>
      <c r="I39" s="87">
        <f t="shared" ref="I39:J39" si="10">I37</f>
        <v>76995.510000000009</v>
      </c>
      <c r="J39" s="87">
        <f t="shared" si="10"/>
        <v>77003.06</v>
      </c>
      <c r="K39" s="19"/>
      <c r="L39" s="3"/>
      <c r="M39" s="3"/>
      <c r="R39" s="3"/>
    </row>
    <row r="40" spans="1:19" ht="33">
      <c r="A40" s="193"/>
      <c r="B40" s="193"/>
      <c r="C40" s="51" t="s">
        <v>114</v>
      </c>
      <c r="D40" s="87">
        <v>28832.400000000001</v>
      </c>
      <c r="E40" s="87">
        <f>E498</f>
        <v>32994.239999999998</v>
      </c>
      <c r="F40" s="86">
        <f>F498</f>
        <v>35566.5</v>
      </c>
      <c r="G40" s="87">
        <f t="shared" ref="G40:I40" si="11">G498</f>
        <v>48134.66</v>
      </c>
      <c r="H40" s="192">
        <f t="shared" si="11"/>
        <v>46221.22</v>
      </c>
      <c r="I40" s="192">
        <f t="shared" si="11"/>
        <v>39128.61</v>
      </c>
      <c r="J40" s="192">
        <f>J498</f>
        <v>39136.160000000003</v>
      </c>
      <c r="K40" s="15"/>
      <c r="L40" s="3">
        <f t="shared" si="0"/>
        <v>270013.78999999998</v>
      </c>
    </row>
    <row r="41" spans="1:19" ht="16.5">
      <c r="A41" s="193"/>
      <c r="B41" s="193"/>
      <c r="C41" s="37" t="s">
        <v>115</v>
      </c>
      <c r="D41" s="134">
        <v>0</v>
      </c>
      <c r="E41" s="86">
        <v>0</v>
      </c>
      <c r="F41" s="87">
        <f>F656+7500</f>
        <v>14865.8</v>
      </c>
      <c r="G41" s="87">
        <f>G499</f>
        <v>2591.83</v>
      </c>
      <c r="H41" s="87">
        <f>H626</f>
        <v>2641.2</v>
      </c>
      <c r="I41" s="87">
        <f t="shared" ref="I41:J41" si="12">I626</f>
        <v>1276.6600000000001</v>
      </c>
      <c r="J41" s="87">
        <f t="shared" si="12"/>
        <v>1276.6600000000001</v>
      </c>
      <c r="K41" s="15"/>
      <c r="L41" s="3">
        <f t="shared" si="0"/>
        <v>22652.149999999998</v>
      </c>
      <c r="N41" s="3"/>
      <c r="S41" s="3">
        <f>H42+H37+H47+H50</f>
        <v>161490.26</v>
      </c>
    </row>
    <row r="42" spans="1:19" ht="64.5" customHeight="1">
      <c r="A42" s="193"/>
      <c r="B42" s="193"/>
      <c r="C42" s="142" t="s">
        <v>167</v>
      </c>
      <c r="D42" s="87">
        <v>23850.05</v>
      </c>
      <c r="E42" s="87">
        <f>E77+E500+E986</f>
        <v>25483.54</v>
      </c>
      <c r="F42" s="87">
        <f>F77+F500+F508+F989+0+F1061-F60-F54</f>
        <v>36452.17</v>
      </c>
      <c r="G42" s="87">
        <f>G77+G500+G986</f>
        <v>58206.13</v>
      </c>
      <c r="H42" s="87">
        <f>H63+H500+H986</f>
        <v>47903.97</v>
      </c>
      <c r="I42" s="87">
        <f>I77+I368+I500+I986</f>
        <v>9935.8799999999992</v>
      </c>
      <c r="J42" s="87">
        <f>J77+J368+J500+J986</f>
        <v>9935.8799999999992</v>
      </c>
      <c r="K42" s="19"/>
      <c r="L42" s="3">
        <f t="shared" si="0"/>
        <v>211767.62</v>
      </c>
      <c r="M42" s="3"/>
    </row>
    <row r="43" spans="1:19" ht="28.5" customHeight="1">
      <c r="A43" s="193"/>
      <c r="B43" s="193"/>
      <c r="C43" s="153" t="s">
        <v>194</v>
      </c>
      <c r="D43" s="87">
        <f>D42</f>
        <v>23850.05</v>
      </c>
      <c r="E43" s="87">
        <f t="shared" ref="E43:G43" si="13">E42</f>
        <v>25483.54</v>
      </c>
      <c r="F43" s="87">
        <f t="shared" si="13"/>
        <v>36452.17</v>
      </c>
      <c r="G43" s="87">
        <f t="shared" si="13"/>
        <v>58206.13</v>
      </c>
      <c r="H43" s="79">
        <v>0</v>
      </c>
      <c r="I43" s="79">
        <v>0</v>
      </c>
      <c r="J43" s="79">
        <v>0</v>
      </c>
      <c r="K43" s="19"/>
      <c r="L43" s="3"/>
      <c r="M43" s="3"/>
    </row>
    <row r="44" spans="1:19" ht="30.75" customHeight="1">
      <c r="A44" s="193"/>
      <c r="B44" s="193"/>
      <c r="C44" s="153" t="s">
        <v>195</v>
      </c>
      <c r="D44" s="79">
        <v>0</v>
      </c>
      <c r="E44" s="79">
        <v>0</v>
      </c>
      <c r="F44" s="79">
        <v>0</v>
      </c>
      <c r="G44" s="79">
        <v>0</v>
      </c>
      <c r="H44" s="87">
        <f>H42</f>
        <v>47903.97</v>
      </c>
      <c r="I44" s="87">
        <f t="shared" ref="I44:J44" si="14">I42</f>
        <v>9935.8799999999992</v>
      </c>
      <c r="J44" s="87">
        <f t="shared" si="14"/>
        <v>9935.8799999999992</v>
      </c>
      <c r="K44" s="19"/>
      <c r="L44" s="3"/>
      <c r="M44" s="3"/>
    </row>
    <row r="45" spans="1:19" ht="16.5">
      <c r="A45" s="193"/>
      <c r="B45" s="193"/>
      <c r="C45" s="51" t="s">
        <v>98</v>
      </c>
      <c r="D45" s="87">
        <v>2982.57</v>
      </c>
      <c r="E45" s="87">
        <f>E758+E773</f>
        <v>761.46999999999991</v>
      </c>
      <c r="F45" s="87">
        <f>F80+F503</f>
        <v>1437.75</v>
      </c>
      <c r="G45" s="87">
        <f>G80+G503</f>
        <v>627.62</v>
      </c>
      <c r="H45" s="87">
        <f>H80+H503</f>
        <v>397.33000000000004</v>
      </c>
      <c r="I45" s="79">
        <f>I80+I503</f>
        <v>0</v>
      </c>
      <c r="J45" s="79">
        <f>J80+J503</f>
        <v>0</v>
      </c>
      <c r="K45" s="15"/>
      <c r="L45" s="3">
        <f t="shared" si="0"/>
        <v>6206.74</v>
      </c>
      <c r="M45" s="3"/>
    </row>
    <row r="46" spans="1:19" ht="66">
      <c r="A46" s="193"/>
      <c r="B46" s="193"/>
      <c r="C46" s="142" t="s">
        <v>168</v>
      </c>
      <c r="D46" s="87">
        <v>11731.39</v>
      </c>
      <c r="E46" s="87">
        <f>E829+E1057+F81+E102</f>
        <v>16861.330000000002</v>
      </c>
      <c r="F46" s="87">
        <f>F829+F1057+G81+F102+F81</f>
        <v>53703.810000000005</v>
      </c>
      <c r="G46" s="87">
        <f>G829+G1057+H81+G102+G794</f>
        <v>41561.37000000001</v>
      </c>
      <c r="H46" s="87">
        <f>H810+H989</f>
        <v>17832.36</v>
      </c>
      <c r="I46" s="79">
        <f>I829+I1057+J81+I102</f>
        <v>0</v>
      </c>
      <c r="J46" s="79">
        <f>J829+J1057+K81+J102</f>
        <v>0</v>
      </c>
      <c r="K46" s="15"/>
      <c r="L46" s="3">
        <f t="shared" si="0"/>
        <v>141690.26</v>
      </c>
      <c r="O46" s="3"/>
    </row>
    <row r="47" spans="1:19" ht="82.5">
      <c r="A47" s="193"/>
      <c r="B47" s="198"/>
      <c r="C47" s="22" t="s">
        <v>169</v>
      </c>
      <c r="D47" s="98">
        <v>924.25</v>
      </c>
      <c r="E47" s="98">
        <f>E314</f>
        <v>357.59</v>
      </c>
      <c r="F47" s="87">
        <f>F314+F82</f>
        <v>1580.45</v>
      </c>
      <c r="G47" s="87">
        <f>G314+G82</f>
        <v>1426.82</v>
      </c>
      <c r="H47" s="88">
        <f t="shared" ref="H47:I47" si="15">H314</f>
        <v>1573.59</v>
      </c>
      <c r="I47" s="88">
        <f t="shared" si="15"/>
        <v>0</v>
      </c>
      <c r="J47" s="88">
        <f>J314</f>
        <v>0</v>
      </c>
      <c r="K47" s="89"/>
      <c r="L47" s="3">
        <f t="shared" si="0"/>
        <v>5862.7</v>
      </c>
    </row>
    <row r="48" spans="1:19" ht="16.5">
      <c r="A48" s="193"/>
      <c r="B48" s="198"/>
      <c r="C48" s="153" t="s">
        <v>194</v>
      </c>
      <c r="D48" s="87">
        <f>D47</f>
        <v>924.25</v>
      </c>
      <c r="E48" s="87">
        <f t="shared" ref="E48:G48" si="16">E47</f>
        <v>357.59</v>
      </c>
      <c r="F48" s="87">
        <f t="shared" si="16"/>
        <v>1580.45</v>
      </c>
      <c r="G48" s="87">
        <f t="shared" si="16"/>
        <v>1426.82</v>
      </c>
      <c r="H48" s="152">
        <v>0</v>
      </c>
      <c r="I48" s="106">
        <v>0</v>
      </c>
      <c r="J48" s="106">
        <v>0</v>
      </c>
      <c r="K48" s="151"/>
      <c r="L48" s="3"/>
    </row>
    <row r="49" spans="1:18" ht="16.5">
      <c r="A49" s="193"/>
      <c r="B49" s="198"/>
      <c r="C49" s="153" t="s">
        <v>195</v>
      </c>
      <c r="D49" s="79">
        <v>0</v>
      </c>
      <c r="E49" s="79">
        <v>0</v>
      </c>
      <c r="F49" s="79">
        <v>0</v>
      </c>
      <c r="G49" s="79">
        <v>0</v>
      </c>
      <c r="H49" s="152">
        <f>H47</f>
        <v>1573.59</v>
      </c>
      <c r="I49" s="152">
        <f t="shared" ref="I49:J49" si="17">I47</f>
        <v>0</v>
      </c>
      <c r="J49" s="152">
        <f t="shared" si="17"/>
        <v>0</v>
      </c>
      <c r="K49" s="151"/>
      <c r="L49" s="3"/>
    </row>
    <row r="50" spans="1:18" ht="66">
      <c r="A50" s="193"/>
      <c r="B50" s="198"/>
      <c r="C50" s="51" t="s">
        <v>170</v>
      </c>
      <c r="D50" s="97">
        <v>1300</v>
      </c>
      <c r="E50" s="97">
        <f t="shared" ref="E50:I50" si="18">E504</f>
        <v>1047.08</v>
      </c>
      <c r="F50" s="97">
        <f t="shared" si="18"/>
        <v>1237.5</v>
      </c>
      <c r="G50" s="97">
        <f t="shared" si="18"/>
        <v>1400</v>
      </c>
      <c r="H50" s="97">
        <f t="shared" si="18"/>
        <v>2000</v>
      </c>
      <c r="I50" s="90">
        <f t="shared" si="18"/>
        <v>0</v>
      </c>
      <c r="J50" s="90">
        <f>J504</f>
        <v>0</v>
      </c>
      <c r="K50" s="89"/>
      <c r="L50" s="3">
        <f t="shared" si="0"/>
        <v>6984.58</v>
      </c>
    </row>
    <row r="51" spans="1:18" ht="16.5">
      <c r="A51" s="193"/>
      <c r="B51" s="198"/>
      <c r="C51" s="153" t="s">
        <v>194</v>
      </c>
      <c r="D51" s="87">
        <f>D50</f>
        <v>1300</v>
      </c>
      <c r="E51" s="87">
        <f t="shared" ref="E51:G51" si="19">E50</f>
        <v>1047.08</v>
      </c>
      <c r="F51" s="87">
        <f t="shared" si="19"/>
        <v>1237.5</v>
      </c>
      <c r="G51" s="87">
        <f t="shared" si="19"/>
        <v>1400</v>
      </c>
      <c r="H51" s="79">
        <v>0</v>
      </c>
      <c r="I51" s="79">
        <v>0</v>
      </c>
      <c r="J51" s="90">
        <v>0</v>
      </c>
      <c r="K51" s="151"/>
      <c r="L51" s="3"/>
    </row>
    <row r="52" spans="1:18" ht="16.5">
      <c r="A52" s="193"/>
      <c r="B52" s="198"/>
      <c r="C52" s="153" t="s">
        <v>195</v>
      </c>
      <c r="D52" s="79">
        <v>0</v>
      </c>
      <c r="E52" s="79">
        <v>0</v>
      </c>
      <c r="F52" s="79">
        <v>0</v>
      </c>
      <c r="G52" s="79">
        <v>0</v>
      </c>
      <c r="H52" s="87">
        <f>H50</f>
        <v>2000</v>
      </c>
      <c r="I52" s="79">
        <f t="shared" ref="I52:J52" si="20">I50</f>
        <v>0</v>
      </c>
      <c r="J52" s="79">
        <f t="shared" si="20"/>
        <v>0</v>
      </c>
      <c r="K52" s="151"/>
      <c r="L52" s="3"/>
    </row>
    <row r="53" spans="1:18" ht="33">
      <c r="A53" s="193"/>
      <c r="B53" s="193"/>
      <c r="C53" s="51" t="s">
        <v>10</v>
      </c>
      <c r="D53" s="87">
        <v>2992.8</v>
      </c>
      <c r="E53" s="87">
        <f>E54</f>
        <v>4213.2299999999996</v>
      </c>
      <c r="F53" s="87">
        <f>F54</f>
        <v>2368.8000000000002</v>
      </c>
      <c r="G53" s="87">
        <f>G54</f>
        <v>1900.3</v>
      </c>
      <c r="H53" s="87">
        <f>H54</f>
        <v>2424.5</v>
      </c>
      <c r="I53" s="86">
        <v>0</v>
      </c>
      <c r="J53" s="60">
        <v>0</v>
      </c>
      <c r="K53" s="15"/>
      <c r="L53" s="3">
        <f t="shared" si="0"/>
        <v>13899.630000000001</v>
      </c>
    </row>
    <row r="54" spans="1:18" ht="49.5">
      <c r="A54" s="193"/>
      <c r="B54" s="193"/>
      <c r="C54" s="142" t="s">
        <v>167</v>
      </c>
      <c r="D54" s="129">
        <v>2992.8</v>
      </c>
      <c r="E54" s="87">
        <f>E817</f>
        <v>4213.2299999999996</v>
      </c>
      <c r="F54" s="87">
        <f>F813</f>
        <v>2368.8000000000002</v>
      </c>
      <c r="G54" s="87">
        <f>G508</f>
        <v>1900.3</v>
      </c>
      <c r="H54" s="87">
        <f>H990+H508</f>
        <v>2424.5</v>
      </c>
      <c r="I54" s="86">
        <v>0</v>
      </c>
      <c r="J54" s="60">
        <v>0</v>
      </c>
      <c r="K54" s="15"/>
      <c r="L54" s="3">
        <f t="shared" si="0"/>
        <v>13899.630000000001</v>
      </c>
      <c r="P54" s="3"/>
    </row>
    <row r="55" spans="1:18" ht="16.5">
      <c r="A55" s="193"/>
      <c r="B55" s="193"/>
      <c r="C55" s="153" t="s">
        <v>194</v>
      </c>
      <c r="D55" s="129">
        <f>D54</f>
        <v>2992.8</v>
      </c>
      <c r="E55" s="129">
        <f t="shared" ref="E55:G55" si="21">E54</f>
        <v>4213.2299999999996</v>
      </c>
      <c r="F55" s="129">
        <f t="shared" si="21"/>
        <v>2368.8000000000002</v>
      </c>
      <c r="G55" s="129">
        <f t="shared" si="21"/>
        <v>1900.3</v>
      </c>
      <c r="H55" s="79">
        <v>0</v>
      </c>
      <c r="I55" s="152">
        <v>0</v>
      </c>
      <c r="J55" s="152">
        <v>0</v>
      </c>
      <c r="K55" s="15"/>
      <c r="L55" s="3"/>
      <c r="P55" s="3"/>
    </row>
    <row r="56" spans="1:18" ht="16.5">
      <c r="A56" s="193"/>
      <c r="B56" s="193"/>
      <c r="C56" s="153" t="s">
        <v>195</v>
      </c>
      <c r="D56" s="57">
        <v>0</v>
      </c>
      <c r="E56" s="79">
        <v>0</v>
      </c>
      <c r="F56" s="79">
        <v>0</v>
      </c>
      <c r="G56" s="79">
        <v>0</v>
      </c>
      <c r="H56" s="87">
        <f>H54</f>
        <v>2424.5</v>
      </c>
      <c r="I56" s="79">
        <f t="shared" ref="I56:J56" si="22">I54</f>
        <v>0</v>
      </c>
      <c r="J56" s="79">
        <f t="shared" si="22"/>
        <v>0</v>
      </c>
      <c r="K56" s="15"/>
      <c r="L56" s="3"/>
      <c r="P56" s="3"/>
    </row>
    <row r="57" spans="1:18" ht="33">
      <c r="A57" s="193"/>
      <c r="B57" s="193"/>
      <c r="C57" s="17" t="s">
        <v>11</v>
      </c>
      <c r="D57" s="121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60">
        <v>0</v>
      </c>
      <c r="K57" s="15"/>
      <c r="L57" s="3">
        <f t="shared" si="0"/>
        <v>0</v>
      </c>
    </row>
    <row r="58" spans="1:18" ht="16.5">
      <c r="A58" s="193"/>
      <c r="B58" s="193"/>
      <c r="C58" s="17" t="s">
        <v>12</v>
      </c>
      <c r="D58" s="121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60">
        <v>0</v>
      </c>
      <c r="K58" s="15"/>
      <c r="L58" s="3">
        <f t="shared" si="0"/>
        <v>0</v>
      </c>
    </row>
    <row r="59" spans="1:18" ht="16.5">
      <c r="A59" s="193"/>
      <c r="B59" s="193"/>
      <c r="C59" s="153" t="s">
        <v>27</v>
      </c>
      <c r="D59" s="152">
        <v>0</v>
      </c>
      <c r="E59" s="87">
        <f>E60</f>
        <v>20</v>
      </c>
      <c r="F59" s="87">
        <f t="shared" ref="F59:J59" si="23">F60</f>
        <v>345.69</v>
      </c>
      <c r="G59" s="79">
        <f t="shared" si="23"/>
        <v>0</v>
      </c>
      <c r="H59" s="79">
        <f t="shared" si="23"/>
        <v>0</v>
      </c>
      <c r="I59" s="79">
        <f t="shared" si="23"/>
        <v>0</v>
      </c>
      <c r="J59" s="79">
        <f t="shared" si="23"/>
        <v>0</v>
      </c>
      <c r="K59" s="15"/>
      <c r="L59" s="3"/>
    </row>
    <row r="60" spans="1:18" ht="24.75" customHeight="1">
      <c r="A60" s="193"/>
      <c r="B60" s="193"/>
      <c r="C60" s="153" t="s">
        <v>194</v>
      </c>
      <c r="D60" s="121">
        <v>0</v>
      </c>
      <c r="E60" s="87">
        <f t="shared" ref="E60:J60" si="24">E992</f>
        <v>20</v>
      </c>
      <c r="F60" s="87">
        <f t="shared" si="24"/>
        <v>345.69</v>
      </c>
      <c r="G60" s="79">
        <f t="shared" si="24"/>
        <v>0</v>
      </c>
      <c r="H60" s="79">
        <f t="shared" si="24"/>
        <v>0</v>
      </c>
      <c r="I60" s="79">
        <f t="shared" si="24"/>
        <v>0</v>
      </c>
      <c r="J60" s="74">
        <f t="shared" si="24"/>
        <v>0</v>
      </c>
      <c r="K60" s="15"/>
      <c r="L60" s="3">
        <f t="shared" si="0"/>
        <v>365.69</v>
      </c>
    </row>
    <row r="61" spans="1:18" ht="33" hidden="1" customHeight="1">
      <c r="A61" s="193"/>
      <c r="B61" s="193"/>
      <c r="C61" s="17" t="s">
        <v>14</v>
      </c>
      <c r="D61" s="123"/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60">
        <v>0</v>
      </c>
      <c r="K61" s="15"/>
      <c r="L61" s="3">
        <f t="shared" si="0"/>
        <v>0</v>
      </c>
    </row>
    <row r="62" spans="1:18" ht="16.5">
      <c r="A62" s="193" t="s">
        <v>15</v>
      </c>
      <c r="B62" s="194" t="s">
        <v>16</v>
      </c>
      <c r="C62" s="17"/>
      <c r="D62" s="123"/>
      <c r="E62" s="86"/>
      <c r="F62" s="86"/>
      <c r="G62" s="86"/>
      <c r="H62" s="86"/>
      <c r="I62" s="86"/>
      <c r="J62" s="60"/>
      <c r="K62" s="15"/>
      <c r="L62" s="3">
        <f t="shared" si="0"/>
        <v>0</v>
      </c>
    </row>
    <row r="63" spans="1:18" ht="16.5">
      <c r="A63" s="193"/>
      <c r="B63" s="194"/>
      <c r="C63" s="153" t="s">
        <v>196</v>
      </c>
      <c r="D63" s="87">
        <f>D74</f>
        <v>1698.38</v>
      </c>
      <c r="E63" s="87">
        <f>E74</f>
        <v>3090.5</v>
      </c>
      <c r="F63" s="86">
        <f>F66+F70+F74</f>
        <v>381114.70999999996</v>
      </c>
      <c r="G63" s="86">
        <f>G66+G70+G74</f>
        <v>400194.07</v>
      </c>
      <c r="H63" s="86">
        <v>10511.67</v>
      </c>
      <c r="I63" s="86">
        <f>I66+I70+I74</f>
        <v>0</v>
      </c>
      <c r="J63" s="72">
        <f>J66+J70+J74</f>
        <v>0</v>
      </c>
      <c r="K63" s="15"/>
      <c r="L63" s="3">
        <f>E63+F63+G63+H63+I63+J63+D63</f>
        <v>796609.33000000007</v>
      </c>
    </row>
    <row r="64" spans="1:18" ht="16.5">
      <c r="A64" s="193"/>
      <c r="B64" s="194"/>
      <c r="C64" s="153" t="s">
        <v>194</v>
      </c>
      <c r="D64" s="87">
        <f>D63</f>
        <v>1698.38</v>
      </c>
      <c r="E64" s="87">
        <f t="shared" ref="E64:G64" si="25">E63</f>
        <v>3090.5</v>
      </c>
      <c r="F64" s="87">
        <f t="shared" si="25"/>
        <v>381114.70999999996</v>
      </c>
      <c r="G64" s="87">
        <f t="shared" si="25"/>
        <v>400194.07</v>
      </c>
      <c r="H64" s="152">
        <v>0</v>
      </c>
      <c r="I64" s="152">
        <v>0</v>
      </c>
      <c r="J64" s="152">
        <v>0</v>
      </c>
      <c r="K64" s="15"/>
      <c r="L64" s="3">
        <f t="shared" ref="L64:L65" si="26">E64+F64+G64+H64+I64+J64+D64</f>
        <v>786097.66</v>
      </c>
      <c r="R64" s="3">
        <f>L63+L308+L356+L484+L971</f>
        <v>1895001.5499999998</v>
      </c>
    </row>
    <row r="65" spans="1:16" ht="16.5">
      <c r="A65" s="193"/>
      <c r="B65" s="194"/>
      <c r="C65" s="153" t="s">
        <v>195</v>
      </c>
      <c r="D65" s="79">
        <v>0</v>
      </c>
      <c r="E65" s="79">
        <v>0</v>
      </c>
      <c r="F65" s="152">
        <v>0</v>
      </c>
      <c r="G65" s="152">
        <v>0</v>
      </c>
      <c r="H65" s="87">
        <f>H63</f>
        <v>10511.67</v>
      </c>
      <c r="I65" s="152">
        <v>0</v>
      </c>
      <c r="J65" s="152">
        <v>0</v>
      </c>
      <c r="K65" s="15"/>
      <c r="L65" s="3">
        <f t="shared" si="26"/>
        <v>10511.67</v>
      </c>
    </row>
    <row r="66" spans="1:16" ht="21.75" customHeight="1">
      <c r="A66" s="193"/>
      <c r="B66" s="194"/>
      <c r="C66" s="161" t="s">
        <v>197</v>
      </c>
      <c r="D66" s="79">
        <v>0</v>
      </c>
      <c r="E66" s="86">
        <v>0</v>
      </c>
      <c r="F66" s="86">
        <f>F67+F69</f>
        <v>132066.48000000001</v>
      </c>
      <c r="G66" s="86">
        <f>G67+G69</f>
        <v>123183.79000000001</v>
      </c>
      <c r="H66" s="86">
        <f>H173</f>
        <v>0</v>
      </c>
      <c r="I66" s="86">
        <v>0</v>
      </c>
      <c r="J66" s="60">
        <v>0</v>
      </c>
      <c r="K66" s="15"/>
      <c r="L66" s="3">
        <f t="shared" si="0"/>
        <v>255250.27000000002</v>
      </c>
    </row>
    <row r="67" spans="1:16" ht="66.75" customHeight="1">
      <c r="A67" s="193"/>
      <c r="B67" s="194"/>
      <c r="C67" s="142" t="s">
        <v>167</v>
      </c>
      <c r="D67" s="79">
        <v>0</v>
      </c>
      <c r="E67" s="86">
        <v>0</v>
      </c>
      <c r="F67" s="86">
        <f>F198</f>
        <v>96145.61</v>
      </c>
      <c r="G67" s="86">
        <f>G198</f>
        <v>99349.75</v>
      </c>
      <c r="H67" s="86">
        <f>H66</f>
        <v>0</v>
      </c>
      <c r="I67" s="86">
        <v>0</v>
      </c>
      <c r="J67" s="60">
        <v>0</v>
      </c>
      <c r="K67" s="15"/>
      <c r="L67" s="3">
        <f t="shared" si="0"/>
        <v>195495.36</v>
      </c>
    </row>
    <row r="68" spans="1:16" ht="66">
      <c r="A68" s="193"/>
      <c r="B68" s="194"/>
      <c r="C68" s="142" t="s">
        <v>168</v>
      </c>
      <c r="D68" s="79">
        <v>0</v>
      </c>
      <c r="E68" s="86">
        <v>0</v>
      </c>
      <c r="F68" s="86">
        <f>F175</f>
        <v>96145.61</v>
      </c>
      <c r="G68" s="86">
        <f>G175</f>
        <v>99349.75</v>
      </c>
      <c r="H68" s="86">
        <v>0</v>
      </c>
      <c r="I68" s="86">
        <v>0</v>
      </c>
      <c r="J68" s="60">
        <v>0</v>
      </c>
      <c r="K68" s="15"/>
      <c r="L68" s="3">
        <f t="shared" si="0"/>
        <v>195495.36</v>
      </c>
      <c r="P68" s="3">
        <f>H63+H308+H356+H484+H971</f>
        <v>196963.09</v>
      </c>
    </row>
    <row r="69" spans="1:16" ht="82.5">
      <c r="A69" s="193"/>
      <c r="B69" s="194"/>
      <c r="C69" s="22" t="s">
        <v>169</v>
      </c>
      <c r="D69" s="79">
        <v>0</v>
      </c>
      <c r="E69" s="86">
        <v>0</v>
      </c>
      <c r="F69" s="86">
        <f>F176</f>
        <v>35920.870000000003</v>
      </c>
      <c r="G69" s="86">
        <f>G176</f>
        <v>23834.04</v>
      </c>
      <c r="H69" s="86">
        <v>0</v>
      </c>
      <c r="I69" s="86">
        <v>0</v>
      </c>
      <c r="J69" s="60">
        <v>0</v>
      </c>
      <c r="K69" s="15"/>
      <c r="L69" s="3">
        <f t="shared" si="0"/>
        <v>59754.91</v>
      </c>
    </row>
    <row r="70" spans="1:16" ht="33">
      <c r="A70" s="193"/>
      <c r="B70" s="194"/>
      <c r="C70" s="17" t="s">
        <v>7</v>
      </c>
      <c r="D70" s="79">
        <v>0</v>
      </c>
      <c r="E70" s="86">
        <v>0</v>
      </c>
      <c r="F70" s="87">
        <f>F71+F73</f>
        <v>241434.59999999998</v>
      </c>
      <c r="G70" s="87">
        <f>G71+G73</f>
        <v>241353.84</v>
      </c>
      <c r="H70" s="86">
        <f>H71</f>
        <v>0</v>
      </c>
      <c r="I70" s="86">
        <v>0</v>
      </c>
      <c r="J70" s="60">
        <v>0</v>
      </c>
      <c r="K70" s="15"/>
      <c r="L70" s="3">
        <f t="shared" si="0"/>
        <v>482788.43999999994</v>
      </c>
      <c r="O70" s="3"/>
      <c r="P70" s="3"/>
    </row>
    <row r="71" spans="1:16" ht="66.75" customHeight="1">
      <c r="A71" s="193"/>
      <c r="B71" s="194"/>
      <c r="C71" s="142" t="s">
        <v>167</v>
      </c>
      <c r="D71" s="79">
        <v>0</v>
      </c>
      <c r="E71" s="86">
        <v>0</v>
      </c>
      <c r="F71" s="87">
        <f>F96+F178</f>
        <v>236744.16999999998</v>
      </c>
      <c r="G71" s="87">
        <f>G96+G178</f>
        <v>236773.3</v>
      </c>
      <c r="H71" s="86">
        <f>H177</f>
        <v>0</v>
      </c>
      <c r="I71" s="86">
        <v>0</v>
      </c>
      <c r="J71" s="60">
        <v>0</v>
      </c>
      <c r="K71" s="15"/>
      <c r="L71" s="3">
        <f t="shared" si="0"/>
        <v>473517.47</v>
      </c>
    </row>
    <row r="72" spans="1:16" ht="66">
      <c r="A72" s="193"/>
      <c r="B72" s="194"/>
      <c r="C72" s="142" t="s">
        <v>168</v>
      </c>
      <c r="D72" s="79">
        <v>0</v>
      </c>
      <c r="E72" s="86">
        <v>0</v>
      </c>
      <c r="F72" s="86">
        <f>F179</f>
        <v>236744.16999999998</v>
      </c>
      <c r="G72" s="86">
        <f>G179</f>
        <v>236773.3</v>
      </c>
      <c r="H72" s="86">
        <v>0</v>
      </c>
      <c r="I72" s="86">
        <v>0</v>
      </c>
      <c r="J72" s="60">
        <v>0</v>
      </c>
      <c r="K72" s="15"/>
      <c r="L72" s="3">
        <f t="shared" si="0"/>
        <v>473517.47</v>
      </c>
    </row>
    <row r="73" spans="1:16" ht="82.5">
      <c r="A73" s="193"/>
      <c r="B73" s="194"/>
      <c r="C73" s="22" t="s">
        <v>169</v>
      </c>
      <c r="D73" s="79">
        <v>0</v>
      </c>
      <c r="E73" s="86">
        <v>0</v>
      </c>
      <c r="F73" s="87">
        <f>F180</f>
        <v>4690.43</v>
      </c>
      <c r="G73" s="87">
        <f>G180</f>
        <v>4580.54</v>
      </c>
      <c r="H73" s="86">
        <v>0</v>
      </c>
      <c r="I73" s="86">
        <v>0</v>
      </c>
      <c r="J73" s="60">
        <v>0</v>
      </c>
      <c r="K73" s="15"/>
      <c r="L73" s="3">
        <f t="shared" si="0"/>
        <v>9270.9700000000012</v>
      </c>
      <c r="O73" s="3"/>
    </row>
    <row r="74" spans="1:16" ht="33">
      <c r="A74" s="193"/>
      <c r="B74" s="194"/>
      <c r="C74" s="17" t="s">
        <v>9</v>
      </c>
      <c r="D74" s="136">
        <f>D77</f>
        <v>1698.38</v>
      </c>
      <c r="E74" s="87">
        <f>E77</f>
        <v>3090.5</v>
      </c>
      <c r="F74" s="87">
        <f>F77+F82</f>
        <v>7613.63</v>
      </c>
      <c r="G74" s="87">
        <f>G77+G82</f>
        <v>35656.439999999995</v>
      </c>
      <c r="H74" s="87">
        <f>H77</f>
        <v>10511.67</v>
      </c>
      <c r="I74" s="79">
        <f t="shared" ref="I74" si="27">I77+I82</f>
        <v>0</v>
      </c>
      <c r="J74" s="79">
        <f t="shared" ref="J74" si="28">J77+J82</f>
        <v>0</v>
      </c>
      <c r="K74" s="15"/>
      <c r="L74" s="3">
        <f t="shared" si="0"/>
        <v>58570.619999999988</v>
      </c>
    </row>
    <row r="75" spans="1:16" ht="16.5">
      <c r="A75" s="193"/>
      <c r="B75" s="194"/>
      <c r="C75" s="153" t="s">
        <v>194</v>
      </c>
      <c r="D75" s="152">
        <f>D74</f>
        <v>1698.38</v>
      </c>
      <c r="E75" s="152">
        <f t="shared" ref="E75:F75" si="29">E74</f>
        <v>3090.5</v>
      </c>
      <c r="F75" s="152">
        <f t="shared" si="29"/>
        <v>7613.63</v>
      </c>
      <c r="G75" s="87">
        <f>G74</f>
        <v>35656.439999999995</v>
      </c>
      <c r="H75" s="79">
        <v>0</v>
      </c>
      <c r="I75" s="79">
        <v>0</v>
      </c>
      <c r="J75" s="79">
        <v>0</v>
      </c>
      <c r="K75" s="15"/>
      <c r="L75" s="3">
        <f t="shared" si="0"/>
        <v>48058.94999999999</v>
      </c>
    </row>
    <row r="76" spans="1:16" ht="16.5">
      <c r="A76" s="193"/>
      <c r="B76" s="194"/>
      <c r="C76" s="153" t="s">
        <v>195</v>
      </c>
      <c r="D76" s="152">
        <v>0</v>
      </c>
      <c r="E76" s="79">
        <v>0</v>
      </c>
      <c r="F76" s="79">
        <v>0</v>
      </c>
      <c r="G76" s="79">
        <v>0</v>
      </c>
      <c r="H76" s="87">
        <f>H74</f>
        <v>10511.67</v>
      </c>
      <c r="I76" s="79">
        <f t="shared" ref="I76:J76" si="30">I74</f>
        <v>0</v>
      </c>
      <c r="J76" s="79">
        <f t="shared" si="30"/>
        <v>0</v>
      </c>
      <c r="K76" s="15"/>
      <c r="L76" s="3"/>
    </row>
    <row r="77" spans="1:16" ht="49.5">
      <c r="A77" s="193"/>
      <c r="B77" s="194"/>
      <c r="C77" s="142" t="s">
        <v>167</v>
      </c>
      <c r="D77" s="136">
        <f>D80+D81</f>
        <v>1698.38</v>
      </c>
      <c r="E77" s="87">
        <f>E80+E81</f>
        <v>3090.5</v>
      </c>
      <c r="F77" s="86">
        <f>F98+F183</f>
        <v>7533.18</v>
      </c>
      <c r="G77" s="87">
        <v>35588.199999999997</v>
      </c>
      <c r="H77" s="87">
        <f>H80+H82+H129+H178+Q176</f>
        <v>10511.67</v>
      </c>
      <c r="I77" s="86">
        <v>0</v>
      </c>
      <c r="J77" s="60">
        <v>0</v>
      </c>
      <c r="K77" s="15"/>
      <c r="L77" s="3">
        <f t="shared" si="0"/>
        <v>58421.929999999993</v>
      </c>
    </row>
    <row r="78" spans="1:16" ht="16.5">
      <c r="A78" s="193"/>
      <c r="B78" s="194"/>
      <c r="C78" s="153" t="s">
        <v>194</v>
      </c>
      <c r="D78" s="152">
        <f>D77</f>
        <v>1698.38</v>
      </c>
      <c r="E78" s="152">
        <f t="shared" ref="E78:F78" si="31">E77</f>
        <v>3090.5</v>
      </c>
      <c r="F78" s="152">
        <f t="shared" si="31"/>
        <v>7533.18</v>
      </c>
      <c r="G78" s="87">
        <f>G77</f>
        <v>35588.199999999997</v>
      </c>
      <c r="H78" s="152">
        <v>0</v>
      </c>
      <c r="I78" s="152">
        <v>0</v>
      </c>
      <c r="J78" s="152">
        <v>0</v>
      </c>
      <c r="K78" s="15"/>
      <c r="L78" s="3"/>
    </row>
    <row r="79" spans="1:16" ht="16.5">
      <c r="A79" s="193"/>
      <c r="B79" s="194"/>
      <c r="C79" s="153" t="s">
        <v>195</v>
      </c>
      <c r="D79" s="152">
        <v>0</v>
      </c>
      <c r="E79" s="79">
        <v>0</v>
      </c>
      <c r="F79" s="152">
        <v>0</v>
      </c>
      <c r="G79" s="152">
        <v>0</v>
      </c>
      <c r="H79" s="87">
        <f>H77</f>
        <v>10511.67</v>
      </c>
      <c r="I79" s="152">
        <f t="shared" ref="I79:J79" si="32">I77</f>
        <v>0</v>
      </c>
      <c r="J79" s="152">
        <f t="shared" si="32"/>
        <v>0</v>
      </c>
      <c r="K79" s="15"/>
      <c r="L79" s="3"/>
    </row>
    <row r="80" spans="1:16" ht="16.5">
      <c r="A80" s="193"/>
      <c r="B80" s="194"/>
      <c r="C80" s="17" t="s">
        <v>98</v>
      </c>
      <c r="D80" s="136">
        <v>1698.38</v>
      </c>
      <c r="E80" s="86">
        <f>E116</f>
        <v>118.74</v>
      </c>
      <c r="F80" s="87">
        <f>F116+F163</f>
        <v>1437.75</v>
      </c>
      <c r="G80" s="87">
        <f>G116+G163</f>
        <v>627.62</v>
      </c>
      <c r="H80" s="86">
        <f>H101</f>
        <v>198.33</v>
      </c>
      <c r="I80" s="86">
        <v>0</v>
      </c>
      <c r="J80" s="60">
        <v>0</v>
      </c>
      <c r="K80" s="15"/>
      <c r="L80" s="3">
        <f t="shared" si="0"/>
        <v>4080.82</v>
      </c>
    </row>
    <row r="81" spans="1:12" ht="66">
      <c r="A81" s="193"/>
      <c r="B81" s="194"/>
      <c r="C81" s="142" t="s">
        <v>168</v>
      </c>
      <c r="D81" s="79">
        <v>0</v>
      </c>
      <c r="E81" s="87">
        <f>E102</f>
        <v>2971.76</v>
      </c>
      <c r="F81" s="87">
        <f>F102+F185</f>
        <v>6095.43</v>
      </c>
      <c r="G81" s="87">
        <f>G102+G185</f>
        <v>34960.58</v>
      </c>
      <c r="H81" s="86">
        <f>H102+H185</f>
        <v>10313.34</v>
      </c>
      <c r="I81" s="86">
        <v>0</v>
      </c>
      <c r="J81" s="60">
        <v>0</v>
      </c>
      <c r="K81" s="15"/>
      <c r="L81" s="3">
        <f t="shared" si="0"/>
        <v>54341.11</v>
      </c>
    </row>
    <row r="82" spans="1:12" ht="82.5">
      <c r="A82" s="193"/>
      <c r="B82" s="194"/>
      <c r="C82" s="22" t="s">
        <v>169</v>
      </c>
      <c r="D82" s="79">
        <v>0</v>
      </c>
      <c r="E82" s="79">
        <v>0</v>
      </c>
      <c r="F82" s="87">
        <f>F186</f>
        <v>80.449999999999989</v>
      </c>
      <c r="G82" s="87">
        <f>G186</f>
        <v>68.239999999999995</v>
      </c>
      <c r="H82" s="79">
        <v>0</v>
      </c>
      <c r="I82" s="86">
        <v>0</v>
      </c>
      <c r="J82" s="60">
        <v>0</v>
      </c>
      <c r="K82" s="15"/>
      <c r="L82" s="3">
        <f t="shared" si="0"/>
        <v>148.69</v>
      </c>
    </row>
    <row r="83" spans="1:12" ht="16.5">
      <c r="A83" s="193"/>
      <c r="B83" s="194"/>
      <c r="C83" s="153" t="s">
        <v>194</v>
      </c>
      <c r="D83" s="79">
        <f>D82</f>
        <v>0</v>
      </c>
      <c r="E83" s="79">
        <f t="shared" ref="E83:G83" si="33">E82</f>
        <v>0</v>
      </c>
      <c r="F83" s="87">
        <f t="shared" si="33"/>
        <v>80.449999999999989</v>
      </c>
      <c r="G83" s="87">
        <f t="shared" si="33"/>
        <v>68.239999999999995</v>
      </c>
      <c r="H83" s="152">
        <v>0</v>
      </c>
      <c r="I83" s="152">
        <v>0</v>
      </c>
      <c r="J83" s="152">
        <v>0</v>
      </c>
      <c r="K83" s="15"/>
      <c r="L83" s="3"/>
    </row>
    <row r="84" spans="1:12" ht="16.5">
      <c r="A84" s="193"/>
      <c r="B84" s="194"/>
      <c r="C84" s="153" t="s">
        <v>195</v>
      </c>
      <c r="D84" s="79">
        <f>D86</f>
        <v>0</v>
      </c>
      <c r="E84" s="79">
        <f t="shared" ref="E84:J84" si="34">E86</f>
        <v>0</v>
      </c>
      <c r="F84" s="79">
        <f t="shared" si="34"/>
        <v>0</v>
      </c>
      <c r="G84" s="79">
        <f t="shared" si="34"/>
        <v>0</v>
      </c>
      <c r="H84" s="79">
        <f t="shared" si="34"/>
        <v>0</v>
      </c>
      <c r="I84" s="79">
        <f t="shared" si="34"/>
        <v>0</v>
      </c>
      <c r="J84" s="79">
        <f t="shared" si="34"/>
        <v>0</v>
      </c>
      <c r="K84" s="15"/>
      <c r="L84" s="3"/>
    </row>
    <row r="85" spans="1:12" ht="16.5">
      <c r="A85" s="193"/>
      <c r="B85" s="194"/>
      <c r="C85" s="17" t="s">
        <v>17</v>
      </c>
      <c r="D85" s="79">
        <v>0</v>
      </c>
      <c r="E85" s="86">
        <v>0</v>
      </c>
      <c r="F85" s="86">
        <v>0</v>
      </c>
      <c r="G85" s="86">
        <v>0</v>
      </c>
      <c r="H85" s="86">
        <v>0</v>
      </c>
      <c r="I85" s="86">
        <v>0</v>
      </c>
      <c r="J85" s="60">
        <v>0</v>
      </c>
      <c r="K85" s="15"/>
      <c r="L85" s="3">
        <f t="shared" si="0"/>
        <v>0</v>
      </c>
    </row>
    <row r="86" spans="1:12" ht="33">
      <c r="A86" s="193"/>
      <c r="B86" s="194"/>
      <c r="C86" s="17" t="s">
        <v>18</v>
      </c>
      <c r="D86" s="79">
        <v>0</v>
      </c>
      <c r="E86" s="86">
        <v>0</v>
      </c>
      <c r="F86" s="86">
        <v>0</v>
      </c>
      <c r="G86" s="86">
        <v>0</v>
      </c>
      <c r="H86" s="86">
        <v>0</v>
      </c>
      <c r="I86" s="86">
        <v>0</v>
      </c>
      <c r="J86" s="60">
        <v>0</v>
      </c>
      <c r="K86" s="15"/>
      <c r="L86" s="3">
        <f t="shared" si="0"/>
        <v>0</v>
      </c>
    </row>
    <row r="87" spans="1:12" ht="16.5">
      <c r="A87" s="193"/>
      <c r="B87" s="194"/>
      <c r="C87" s="17" t="s">
        <v>12</v>
      </c>
      <c r="D87" s="79">
        <v>0</v>
      </c>
      <c r="E87" s="86">
        <v>0</v>
      </c>
      <c r="F87" s="86">
        <v>0</v>
      </c>
      <c r="G87" s="86">
        <v>0</v>
      </c>
      <c r="H87" s="86">
        <v>0</v>
      </c>
      <c r="I87" s="86">
        <v>0</v>
      </c>
      <c r="J87" s="60">
        <v>0</v>
      </c>
      <c r="K87" s="15"/>
      <c r="L87" s="3">
        <f t="shared" si="0"/>
        <v>0</v>
      </c>
    </row>
    <row r="88" spans="1:12" ht="33">
      <c r="A88" s="193"/>
      <c r="B88" s="194"/>
      <c r="C88" s="17" t="s">
        <v>13</v>
      </c>
      <c r="D88" s="90">
        <v>0</v>
      </c>
      <c r="E88" s="95">
        <v>0</v>
      </c>
      <c r="F88" s="95">
        <v>0</v>
      </c>
      <c r="G88" s="95">
        <v>0</v>
      </c>
      <c r="H88" s="95">
        <v>0</v>
      </c>
      <c r="I88" s="86">
        <v>0</v>
      </c>
      <c r="J88" s="60">
        <v>0</v>
      </c>
      <c r="K88" s="15"/>
      <c r="L88" s="3">
        <f t="shared" si="0"/>
        <v>0</v>
      </c>
    </row>
    <row r="89" spans="1:12" ht="16.5">
      <c r="A89" s="193"/>
      <c r="B89" s="221" t="s">
        <v>19</v>
      </c>
      <c r="C89" s="223" t="s">
        <v>14</v>
      </c>
      <c r="D89" s="90">
        <v>0</v>
      </c>
      <c r="E89" s="105">
        <v>0</v>
      </c>
      <c r="F89" s="95">
        <v>0</v>
      </c>
      <c r="G89" s="105">
        <v>0</v>
      </c>
      <c r="H89" s="103">
        <v>0</v>
      </c>
      <c r="I89" s="215">
        <v>0</v>
      </c>
      <c r="J89" s="216">
        <v>0</v>
      </c>
      <c r="K89" s="15"/>
      <c r="L89" s="3">
        <f t="shared" si="0"/>
        <v>0</v>
      </c>
    </row>
    <row r="90" spans="1:12" ht="16.5">
      <c r="A90" s="193"/>
      <c r="B90" s="222"/>
      <c r="C90" s="223"/>
      <c r="D90" s="130"/>
      <c r="E90" s="111"/>
      <c r="F90" s="96"/>
      <c r="G90" s="111"/>
      <c r="H90" s="104"/>
      <c r="I90" s="215"/>
      <c r="J90" s="216"/>
      <c r="K90" s="15"/>
      <c r="L90" s="3">
        <f t="shared" si="0"/>
        <v>0</v>
      </c>
    </row>
    <row r="91" spans="1:12" ht="33">
      <c r="A91" s="198" t="s">
        <v>20</v>
      </c>
      <c r="B91" s="21" t="s">
        <v>75</v>
      </c>
      <c r="C91" s="24"/>
      <c r="D91" s="24"/>
      <c r="E91" s="86"/>
      <c r="F91" s="86"/>
      <c r="G91" s="86"/>
      <c r="H91" s="86"/>
      <c r="I91" s="86"/>
      <c r="J91" s="60"/>
      <c r="K91" s="15"/>
      <c r="L91" s="3">
        <f t="shared" si="0"/>
        <v>0</v>
      </c>
    </row>
    <row r="92" spans="1:12" ht="280.5" customHeight="1">
      <c r="A92" s="198"/>
      <c r="B92" s="22" t="s">
        <v>178</v>
      </c>
      <c r="C92" s="41" t="s">
        <v>196</v>
      </c>
      <c r="D92" s="136">
        <f>D97</f>
        <v>1698.38</v>
      </c>
      <c r="E92" s="86">
        <f>E97</f>
        <v>3090.5</v>
      </c>
      <c r="F92" s="86">
        <f>F97</f>
        <v>4885.78</v>
      </c>
      <c r="G92" s="86">
        <f>G97</f>
        <v>18823.46</v>
      </c>
      <c r="H92" s="86">
        <f>H97</f>
        <v>3595.46</v>
      </c>
      <c r="I92" s="86">
        <v>0</v>
      </c>
      <c r="J92" s="60">
        <v>0</v>
      </c>
      <c r="K92" s="15"/>
      <c r="L92" s="3">
        <f t="shared" si="0"/>
        <v>32093.579999999998</v>
      </c>
    </row>
    <row r="93" spans="1:12" ht="29.25" customHeight="1">
      <c r="A93" s="198"/>
      <c r="B93" s="22"/>
      <c r="C93" s="153" t="s">
        <v>194</v>
      </c>
      <c r="D93" s="152">
        <f>D92</f>
        <v>1698.38</v>
      </c>
      <c r="E93" s="152">
        <f t="shared" ref="E93:G93" si="35">E92</f>
        <v>3090.5</v>
      </c>
      <c r="F93" s="152">
        <f t="shared" si="35"/>
        <v>4885.78</v>
      </c>
      <c r="G93" s="152">
        <f t="shared" si="35"/>
        <v>18823.46</v>
      </c>
      <c r="H93" s="152">
        <v>0</v>
      </c>
      <c r="I93" s="152">
        <v>0</v>
      </c>
      <c r="J93" s="152">
        <v>0</v>
      </c>
      <c r="K93" s="15"/>
      <c r="L93" s="3"/>
    </row>
    <row r="94" spans="1:12" ht="34.5" customHeight="1">
      <c r="A94" s="198"/>
      <c r="B94" s="22"/>
      <c r="C94" s="153" t="s">
        <v>195</v>
      </c>
      <c r="D94" s="152">
        <v>0</v>
      </c>
      <c r="E94" s="152">
        <v>0</v>
      </c>
      <c r="F94" s="152">
        <v>0</v>
      </c>
      <c r="G94" s="152">
        <v>0</v>
      </c>
      <c r="H94" s="152">
        <f>H92</f>
        <v>3595.46</v>
      </c>
      <c r="I94" s="152">
        <f t="shared" ref="I94:J94" si="36">I92</f>
        <v>0</v>
      </c>
      <c r="J94" s="152">
        <f t="shared" si="36"/>
        <v>0</v>
      </c>
      <c r="K94" s="15"/>
      <c r="L94" s="3"/>
    </row>
    <row r="95" spans="1:12" ht="17.25">
      <c r="A95" s="198"/>
      <c r="B95" s="25"/>
      <c r="C95" s="24" t="s">
        <v>5</v>
      </c>
      <c r="D95" s="136">
        <v>0</v>
      </c>
      <c r="E95" s="86">
        <v>0</v>
      </c>
      <c r="F95" s="86">
        <v>0</v>
      </c>
      <c r="G95" s="86">
        <v>0</v>
      </c>
      <c r="H95" s="86">
        <v>0</v>
      </c>
      <c r="I95" s="86">
        <v>0</v>
      </c>
      <c r="J95" s="60">
        <v>0</v>
      </c>
      <c r="K95" s="15"/>
      <c r="L95" s="3">
        <f t="shared" si="0"/>
        <v>0</v>
      </c>
    </row>
    <row r="96" spans="1:12" ht="33">
      <c r="A96" s="198"/>
      <c r="B96" s="25"/>
      <c r="C96" s="24" t="s">
        <v>7</v>
      </c>
      <c r="D96" s="136">
        <v>0</v>
      </c>
      <c r="E96" s="86">
        <v>0</v>
      </c>
      <c r="F96" s="86">
        <v>0</v>
      </c>
      <c r="G96" s="86">
        <v>0</v>
      </c>
      <c r="H96" s="86">
        <v>0</v>
      </c>
      <c r="I96" s="86">
        <v>0</v>
      </c>
      <c r="J96" s="60">
        <v>0</v>
      </c>
      <c r="K96" s="15"/>
      <c r="L96" s="3">
        <f t="shared" si="0"/>
        <v>0</v>
      </c>
    </row>
    <row r="97" spans="1:12" ht="33">
      <c r="A97" s="198"/>
      <c r="B97" s="25"/>
      <c r="C97" s="24" t="s">
        <v>9</v>
      </c>
      <c r="D97" s="136">
        <f>D98</f>
        <v>1698.38</v>
      </c>
      <c r="E97" s="86">
        <f>E98</f>
        <v>3090.5</v>
      </c>
      <c r="F97" s="86">
        <f>F98</f>
        <v>4885.78</v>
      </c>
      <c r="G97" s="86">
        <f>G98</f>
        <v>18823.46</v>
      </c>
      <c r="H97" s="86">
        <f>H98</f>
        <v>3595.46</v>
      </c>
      <c r="I97" s="86">
        <v>0</v>
      </c>
      <c r="J97" s="60">
        <v>0</v>
      </c>
      <c r="K97" s="15"/>
      <c r="L97" s="3">
        <f t="shared" si="0"/>
        <v>32093.579999999998</v>
      </c>
    </row>
    <row r="98" spans="1:12" ht="49.5">
      <c r="A98" s="198"/>
      <c r="B98" s="25"/>
      <c r="C98" s="142" t="s">
        <v>167</v>
      </c>
      <c r="D98" s="136">
        <f>D101+D102</f>
        <v>1698.38</v>
      </c>
      <c r="E98" s="86">
        <f>E101+E102</f>
        <v>3090.5</v>
      </c>
      <c r="F98" s="86">
        <f>F102+F101</f>
        <v>4885.78</v>
      </c>
      <c r="G98" s="86">
        <f>G101+G129</f>
        <v>18823.46</v>
      </c>
      <c r="H98" s="86">
        <f>H101+H102</f>
        <v>3595.46</v>
      </c>
      <c r="I98" s="86">
        <v>0</v>
      </c>
      <c r="J98" s="60">
        <v>0</v>
      </c>
      <c r="K98" s="15"/>
      <c r="L98" s="3">
        <f t="shared" si="0"/>
        <v>32093.579999999998</v>
      </c>
    </row>
    <row r="99" spans="1:12" ht="17.25">
      <c r="A99" s="198"/>
      <c r="B99" s="25"/>
      <c r="C99" s="153" t="s">
        <v>194</v>
      </c>
      <c r="D99" s="152">
        <f>D98</f>
        <v>1698.38</v>
      </c>
      <c r="E99" s="152">
        <f t="shared" ref="E99" si="37">E98</f>
        <v>3090.5</v>
      </c>
      <c r="F99" s="152">
        <f t="shared" ref="F99" si="38">F98</f>
        <v>4885.78</v>
      </c>
      <c r="G99" s="152">
        <f t="shared" ref="G99" si="39">G98</f>
        <v>18823.46</v>
      </c>
      <c r="H99" s="152">
        <v>0</v>
      </c>
      <c r="I99" s="152">
        <v>0</v>
      </c>
      <c r="J99" s="152">
        <v>0</v>
      </c>
      <c r="K99" s="15"/>
      <c r="L99" s="3"/>
    </row>
    <row r="100" spans="1:12" ht="17.25">
      <c r="A100" s="198"/>
      <c r="B100" s="25"/>
      <c r="C100" s="153" t="s">
        <v>195</v>
      </c>
      <c r="D100" s="152">
        <v>0</v>
      </c>
      <c r="E100" s="152">
        <v>0</v>
      </c>
      <c r="F100" s="152">
        <v>0</v>
      </c>
      <c r="G100" s="152">
        <v>0</v>
      </c>
      <c r="H100" s="152">
        <f>H98</f>
        <v>3595.46</v>
      </c>
      <c r="I100" s="152">
        <f t="shared" ref="I100:J100" si="40">I98</f>
        <v>0</v>
      </c>
      <c r="J100" s="152">
        <f t="shared" si="40"/>
        <v>0</v>
      </c>
      <c r="K100" s="15"/>
      <c r="L100" s="3"/>
    </row>
    <row r="101" spans="1:12" ht="17.25">
      <c r="A101" s="198"/>
      <c r="B101" s="25"/>
      <c r="C101" s="17" t="s">
        <v>98</v>
      </c>
      <c r="D101" s="121">
        <v>1698.38</v>
      </c>
      <c r="E101" s="86">
        <f>E116</f>
        <v>118.74</v>
      </c>
      <c r="F101" s="86">
        <f>82.75+1355</f>
        <v>1437.75</v>
      </c>
      <c r="G101" s="86">
        <f>G116</f>
        <v>627.62</v>
      </c>
      <c r="H101" s="86">
        <f>H116+H163</f>
        <v>198.33</v>
      </c>
      <c r="I101" s="86">
        <v>0</v>
      </c>
      <c r="J101" s="60">
        <v>0</v>
      </c>
      <c r="K101" s="15"/>
      <c r="L101" s="3">
        <f t="shared" si="0"/>
        <v>4080.82</v>
      </c>
    </row>
    <row r="102" spans="1:12" ht="66">
      <c r="A102" s="198"/>
      <c r="B102" s="25"/>
      <c r="C102" s="142" t="s">
        <v>168</v>
      </c>
      <c r="D102" s="121">
        <v>0</v>
      </c>
      <c r="E102" s="87">
        <f>E162+E131</f>
        <v>2971.76</v>
      </c>
      <c r="F102" s="86">
        <f>F131+F162+F146</f>
        <v>3448.0299999999997</v>
      </c>
      <c r="G102" s="86">
        <f>G131</f>
        <v>18195.84</v>
      </c>
      <c r="H102" s="86">
        <f>H131</f>
        <v>3397.13</v>
      </c>
      <c r="I102" s="86">
        <v>0</v>
      </c>
      <c r="J102" s="60">
        <v>0</v>
      </c>
      <c r="K102" s="15"/>
      <c r="L102" s="3">
        <f t="shared" si="0"/>
        <v>28012.760000000002</v>
      </c>
    </row>
    <row r="103" spans="1:12" ht="17.25">
      <c r="A103" s="198"/>
      <c r="B103" s="25"/>
      <c r="C103" s="24" t="s">
        <v>21</v>
      </c>
      <c r="D103" s="121">
        <v>0</v>
      </c>
      <c r="E103" s="86">
        <v>0</v>
      </c>
      <c r="F103" s="86">
        <v>0</v>
      </c>
      <c r="G103" s="86">
        <v>0</v>
      </c>
      <c r="H103" s="86">
        <v>0</v>
      </c>
      <c r="I103" s="86">
        <v>0</v>
      </c>
      <c r="J103" s="60">
        <v>0</v>
      </c>
      <c r="K103" s="15"/>
      <c r="L103" s="3">
        <f t="shared" si="0"/>
        <v>0</v>
      </c>
    </row>
    <row r="104" spans="1:12" ht="33">
      <c r="A104" s="198"/>
      <c r="B104" s="25"/>
      <c r="C104" s="24" t="s">
        <v>18</v>
      </c>
      <c r="D104" s="121">
        <v>0</v>
      </c>
      <c r="E104" s="86">
        <v>0</v>
      </c>
      <c r="F104" s="86">
        <v>0</v>
      </c>
      <c r="G104" s="86">
        <v>0</v>
      </c>
      <c r="H104" s="86">
        <v>0</v>
      </c>
      <c r="I104" s="86">
        <v>0</v>
      </c>
      <c r="J104" s="60">
        <v>0</v>
      </c>
      <c r="K104" s="15"/>
      <c r="L104" s="3">
        <f t="shared" si="0"/>
        <v>0</v>
      </c>
    </row>
    <row r="105" spans="1:12" ht="17.25">
      <c r="A105" s="198"/>
      <c r="B105" s="25"/>
      <c r="C105" s="24" t="s">
        <v>12</v>
      </c>
      <c r="D105" s="121">
        <v>0</v>
      </c>
      <c r="E105" s="86">
        <v>0</v>
      </c>
      <c r="F105" s="86">
        <v>0</v>
      </c>
      <c r="G105" s="86">
        <v>0</v>
      </c>
      <c r="H105" s="86">
        <v>0</v>
      </c>
      <c r="I105" s="86">
        <v>0</v>
      </c>
      <c r="J105" s="60">
        <v>0</v>
      </c>
      <c r="K105" s="15"/>
      <c r="L105" s="3">
        <f t="shared" si="0"/>
        <v>0</v>
      </c>
    </row>
    <row r="106" spans="1:12" ht="33">
      <c r="A106" s="198"/>
      <c r="B106" s="25"/>
      <c r="C106" s="24" t="s">
        <v>13</v>
      </c>
      <c r="D106" s="121">
        <v>0</v>
      </c>
      <c r="E106" s="86">
        <v>0</v>
      </c>
      <c r="F106" s="86">
        <v>0</v>
      </c>
      <c r="G106" s="86">
        <v>0</v>
      </c>
      <c r="H106" s="86">
        <v>0</v>
      </c>
      <c r="I106" s="86">
        <v>0</v>
      </c>
      <c r="J106" s="60">
        <v>0</v>
      </c>
      <c r="K106" s="15"/>
      <c r="L106" s="3">
        <f t="shared" si="0"/>
        <v>0</v>
      </c>
    </row>
    <row r="107" spans="1:12" ht="33">
      <c r="A107" s="199"/>
      <c r="B107" s="25"/>
      <c r="C107" s="24" t="s">
        <v>14</v>
      </c>
      <c r="D107" s="121">
        <v>0</v>
      </c>
      <c r="E107" s="86">
        <v>0</v>
      </c>
      <c r="F107" s="86">
        <v>0</v>
      </c>
      <c r="G107" s="86">
        <v>0</v>
      </c>
      <c r="H107" s="86">
        <v>0</v>
      </c>
      <c r="I107" s="86">
        <v>0</v>
      </c>
      <c r="J107" s="60">
        <v>0</v>
      </c>
      <c r="K107" s="15"/>
      <c r="L107" s="3">
        <f t="shared" si="0"/>
        <v>0</v>
      </c>
    </row>
    <row r="108" spans="1:12" ht="16.5">
      <c r="A108" s="193" t="s">
        <v>22</v>
      </c>
      <c r="B108" s="193" t="s">
        <v>74</v>
      </c>
      <c r="C108" s="17"/>
      <c r="D108" s="121">
        <v>0</v>
      </c>
      <c r="E108" s="86">
        <v>0</v>
      </c>
      <c r="F108" s="86">
        <v>0</v>
      </c>
      <c r="G108" s="86">
        <v>0</v>
      </c>
      <c r="H108" s="86">
        <v>0</v>
      </c>
      <c r="I108" s="86">
        <v>0</v>
      </c>
      <c r="J108" s="60">
        <v>0</v>
      </c>
      <c r="K108" s="15"/>
      <c r="L108" s="3">
        <f t="shared" si="0"/>
        <v>0</v>
      </c>
    </row>
    <row r="109" spans="1:12" ht="16.5">
      <c r="A109" s="193"/>
      <c r="B109" s="193"/>
      <c r="C109" s="41" t="s">
        <v>196</v>
      </c>
      <c r="D109" s="136">
        <f>D114</f>
        <v>1698.38</v>
      </c>
      <c r="E109" s="86">
        <f>E114</f>
        <v>118.74</v>
      </c>
      <c r="F109" s="86">
        <f>F114</f>
        <v>82.75</v>
      </c>
      <c r="G109" s="86">
        <f>G114</f>
        <v>627.62</v>
      </c>
      <c r="H109" s="112">
        <f>H114</f>
        <v>0</v>
      </c>
      <c r="I109" s="86">
        <v>0</v>
      </c>
      <c r="J109" s="60">
        <v>0</v>
      </c>
      <c r="K109" s="15"/>
      <c r="L109" s="3">
        <f t="shared" si="0"/>
        <v>2527.4900000000002</v>
      </c>
    </row>
    <row r="110" spans="1:12" ht="16.5">
      <c r="A110" s="193"/>
      <c r="B110" s="193"/>
      <c r="C110" s="153" t="s">
        <v>194</v>
      </c>
      <c r="D110" s="152">
        <f>D109</f>
        <v>1698.38</v>
      </c>
      <c r="E110" s="152">
        <f t="shared" ref="E110:J110" si="41">E109</f>
        <v>118.74</v>
      </c>
      <c r="F110" s="152">
        <f t="shared" si="41"/>
        <v>82.75</v>
      </c>
      <c r="G110" s="152">
        <f t="shared" si="41"/>
        <v>627.62</v>
      </c>
      <c r="H110" s="152">
        <f t="shared" si="41"/>
        <v>0</v>
      </c>
      <c r="I110" s="152">
        <f t="shared" si="41"/>
        <v>0</v>
      </c>
      <c r="J110" s="152">
        <f t="shared" si="41"/>
        <v>0</v>
      </c>
      <c r="K110" s="15"/>
      <c r="L110" s="3"/>
    </row>
    <row r="111" spans="1:12" ht="16.5">
      <c r="A111" s="193"/>
      <c r="B111" s="193"/>
      <c r="C111" s="153" t="s">
        <v>195</v>
      </c>
      <c r="D111" s="152">
        <v>0</v>
      </c>
      <c r="E111" s="152">
        <v>0</v>
      </c>
      <c r="F111" s="152">
        <v>0</v>
      </c>
      <c r="G111" s="152">
        <v>0</v>
      </c>
      <c r="H111" s="152">
        <v>0</v>
      </c>
      <c r="I111" s="152">
        <v>0</v>
      </c>
      <c r="J111" s="152">
        <v>0</v>
      </c>
      <c r="K111" s="15"/>
      <c r="L111" s="3"/>
    </row>
    <row r="112" spans="1:12" ht="16.5">
      <c r="A112" s="193"/>
      <c r="B112" s="193"/>
      <c r="C112" s="17" t="s">
        <v>5</v>
      </c>
      <c r="D112" s="136">
        <v>0</v>
      </c>
      <c r="E112" s="86">
        <v>0</v>
      </c>
      <c r="F112" s="86">
        <v>0</v>
      </c>
      <c r="G112" s="86">
        <v>0</v>
      </c>
      <c r="H112" s="112">
        <v>0</v>
      </c>
      <c r="I112" s="86">
        <v>0</v>
      </c>
      <c r="J112" s="60">
        <v>0</v>
      </c>
      <c r="K112" s="15"/>
      <c r="L112" s="3">
        <f t="shared" si="0"/>
        <v>0</v>
      </c>
    </row>
    <row r="113" spans="1:15" ht="16.5">
      <c r="A113" s="193"/>
      <c r="B113" s="193"/>
      <c r="C113" s="17" t="s">
        <v>23</v>
      </c>
      <c r="D113" s="136">
        <v>0</v>
      </c>
      <c r="E113" s="86">
        <v>0</v>
      </c>
      <c r="F113" s="86">
        <v>0</v>
      </c>
      <c r="G113" s="86">
        <v>0</v>
      </c>
      <c r="H113" s="112">
        <v>0</v>
      </c>
      <c r="I113" s="86">
        <v>0</v>
      </c>
      <c r="J113" s="60">
        <v>0</v>
      </c>
      <c r="K113" s="15"/>
      <c r="L113" s="3">
        <f t="shared" ref="L113:L191" si="42">E113+F113+G113+H113+I113+J113+D113</f>
        <v>0</v>
      </c>
    </row>
    <row r="114" spans="1:15" ht="33">
      <c r="A114" s="193"/>
      <c r="B114" s="193"/>
      <c r="C114" s="17" t="s">
        <v>9</v>
      </c>
      <c r="D114" s="136">
        <f t="shared" ref="D114:H114" si="43">D115</f>
        <v>1698.38</v>
      </c>
      <c r="E114" s="86">
        <f t="shared" si="43"/>
        <v>118.74</v>
      </c>
      <c r="F114" s="86">
        <f t="shared" si="43"/>
        <v>82.75</v>
      </c>
      <c r="G114" s="86">
        <f t="shared" si="43"/>
        <v>627.62</v>
      </c>
      <c r="H114" s="112">
        <f t="shared" si="43"/>
        <v>0</v>
      </c>
      <c r="I114" s="86">
        <v>0</v>
      </c>
      <c r="J114" s="60">
        <v>0</v>
      </c>
      <c r="K114" s="15"/>
      <c r="L114" s="3">
        <f t="shared" si="42"/>
        <v>2527.4900000000002</v>
      </c>
    </row>
    <row r="115" spans="1:15" ht="65.25" customHeight="1">
      <c r="A115" s="193"/>
      <c r="B115" s="193"/>
      <c r="C115" s="142" t="s">
        <v>167</v>
      </c>
      <c r="D115" s="136">
        <f>D116</f>
        <v>1698.38</v>
      </c>
      <c r="E115" s="86">
        <f>E116</f>
        <v>118.74</v>
      </c>
      <c r="F115" s="86">
        <f>F116</f>
        <v>82.75</v>
      </c>
      <c r="G115" s="86">
        <f>G116</f>
        <v>627.62</v>
      </c>
      <c r="H115" s="112">
        <f>H116</f>
        <v>0</v>
      </c>
      <c r="I115" s="86">
        <v>0</v>
      </c>
      <c r="J115" s="60">
        <v>0</v>
      </c>
      <c r="K115" s="15"/>
      <c r="L115" s="3">
        <f t="shared" si="42"/>
        <v>2527.4900000000002</v>
      </c>
    </row>
    <row r="116" spans="1:15" ht="15.75" customHeight="1">
      <c r="A116" s="193"/>
      <c r="B116" s="193"/>
      <c r="C116" s="17" t="s">
        <v>98</v>
      </c>
      <c r="D116" s="121">
        <v>1698.38</v>
      </c>
      <c r="E116" s="86">
        <v>118.74</v>
      </c>
      <c r="F116" s="86">
        <v>82.75</v>
      </c>
      <c r="G116" s="86">
        <v>627.62</v>
      </c>
      <c r="H116" s="86">
        <v>0</v>
      </c>
      <c r="I116" s="86">
        <v>0</v>
      </c>
      <c r="J116" s="60">
        <v>0</v>
      </c>
      <c r="K116" s="15"/>
      <c r="L116" s="3">
        <f t="shared" si="42"/>
        <v>2527.4900000000002</v>
      </c>
    </row>
    <row r="117" spans="1:15" ht="18.75" customHeight="1">
      <c r="A117" s="193"/>
      <c r="B117" s="193"/>
      <c r="C117" s="17" t="s">
        <v>21</v>
      </c>
      <c r="D117" s="121">
        <v>0</v>
      </c>
      <c r="E117" s="86">
        <v>0</v>
      </c>
      <c r="F117" s="86">
        <v>0</v>
      </c>
      <c r="G117" s="86">
        <v>0</v>
      </c>
      <c r="H117" s="86">
        <v>0</v>
      </c>
      <c r="I117" s="86">
        <v>0</v>
      </c>
      <c r="J117" s="60">
        <v>0</v>
      </c>
      <c r="K117" s="15"/>
      <c r="L117" s="3">
        <f t="shared" si="42"/>
        <v>0</v>
      </c>
    </row>
    <row r="118" spans="1:15" ht="53.25" customHeight="1">
      <c r="A118" s="193"/>
      <c r="B118" s="193"/>
      <c r="C118" s="17" t="s">
        <v>18</v>
      </c>
      <c r="D118" s="121">
        <v>0</v>
      </c>
      <c r="E118" s="86">
        <v>0</v>
      </c>
      <c r="F118" s="86">
        <v>0</v>
      </c>
      <c r="G118" s="86">
        <v>0</v>
      </c>
      <c r="H118" s="86">
        <v>0</v>
      </c>
      <c r="I118" s="86">
        <v>0</v>
      </c>
      <c r="J118" s="60">
        <v>0</v>
      </c>
      <c r="K118" s="15"/>
      <c r="L118" s="3">
        <f t="shared" si="42"/>
        <v>0</v>
      </c>
    </row>
    <row r="119" spans="1:15" ht="21" customHeight="1">
      <c r="A119" s="193"/>
      <c r="B119" s="193"/>
      <c r="C119" s="17" t="s">
        <v>12</v>
      </c>
      <c r="D119" s="121">
        <v>0</v>
      </c>
      <c r="E119" s="86">
        <v>0</v>
      </c>
      <c r="F119" s="86">
        <v>0</v>
      </c>
      <c r="G119" s="86">
        <v>0</v>
      </c>
      <c r="H119" s="86">
        <v>0</v>
      </c>
      <c r="I119" s="86">
        <v>0</v>
      </c>
      <c r="J119" s="60">
        <v>0</v>
      </c>
      <c r="K119" s="15"/>
      <c r="L119" s="3">
        <f t="shared" si="42"/>
        <v>0</v>
      </c>
    </row>
    <row r="120" spans="1:15" ht="43.5" customHeight="1">
      <c r="A120" s="193"/>
      <c r="B120" s="193"/>
      <c r="C120" s="17" t="s">
        <v>13</v>
      </c>
      <c r="D120" s="121">
        <v>0</v>
      </c>
      <c r="E120" s="86">
        <v>0</v>
      </c>
      <c r="F120" s="86">
        <v>0</v>
      </c>
      <c r="G120" s="86">
        <v>0</v>
      </c>
      <c r="H120" s="86">
        <v>0</v>
      </c>
      <c r="I120" s="86">
        <v>0</v>
      </c>
      <c r="J120" s="60">
        <v>0</v>
      </c>
      <c r="K120" s="15"/>
      <c r="L120" s="3">
        <f t="shared" si="42"/>
        <v>0</v>
      </c>
    </row>
    <row r="121" spans="1:15" ht="36.75" customHeight="1">
      <c r="A121" s="193"/>
      <c r="B121" s="193"/>
      <c r="C121" s="17" t="s">
        <v>14</v>
      </c>
      <c r="D121" s="121">
        <v>0</v>
      </c>
      <c r="E121" s="86">
        <v>0</v>
      </c>
      <c r="F121" s="86">
        <v>0</v>
      </c>
      <c r="G121" s="86">
        <v>0</v>
      </c>
      <c r="H121" s="86">
        <v>0</v>
      </c>
      <c r="I121" s="86">
        <v>0</v>
      </c>
      <c r="J121" s="60">
        <v>0</v>
      </c>
      <c r="K121" s="15"/>
      <c r="L121" s="3">
        <f t="shared" si="42"/>
        <v>0</v>
      </c>
    </row>
    <row r="122" spans="1:15" ht="16.5">
      <c r="A122" s="201" t="s">
        <v>99</v>
      </c>
      <c r="B122" s="201" t="s">
        <v>179</v>
      </c>
      <c r="C122" s="17"/>
      <c r="D122" s="121">
        <v>0</v>
      </c>
      <c r="E122" s="86">
        <v>0</v>
      </c>
      <c r="F122" s="86">
        <v>0</v>
      </c>
      <c r="G122" s="86">
        <v>0</v>
      </c>
      <c r="H122" s="86">
        <v>0</v>
      </c>
      <c r="I122" s="86">
        <v>0</v>
      </c>
      <c r="J122" s="60">
        <v>0</v>
      </c>
      <c r="K122" s="15"/>
      <c r="L122" s="3">
        <f t="shared" si="42"/>
        <v>0</v>
      </c>
    </row>
    <row r="123" spans="1:15" ht="56.25" customHeight="1">
      <c r="A123" s="193"/>
      <c r="B123" s="193"/>
      <c r="C123" s="41" t="s">
        <v>196</v>
      </c>
      <c r="D123" s="121">
        <v>0</v>
      </c>
      <c r="E123" s="86">
        <f>E128</f>
        <v>2971.76</v>
      </c>
      <c r="F123" s="86">
        <f>F128</f>
        <v>3060.72</v>
      </c>
      <c r="G123" s="86">
        <f>G128</f>
        <v>18195.84</v>
      </c>
      <c r="H123" s="86">
        <f>H125</f>
        <v>3397.13</v>
      </c>
      <c r="I123" s="86">
        <v>0</v>
      </c>
      <c r="J123" s="60">
        <v>0</v>
      </c>
      <c r="K123" s="15"/>
      <c r="L123" s="3">
        <f t="shared" si="42"/>
        <v>27625.45</v>
      </c>
    </row>
    <row r="124" spans="1:15" ht="30" customHeight="1">
      <c r="A124" s="193"/>
      <c r="B124" s="193"/>
      <c r="C124" s="153" t="s">
        <v>194</v>
      </c>
      <c r="D124" s="152">
        <f>D123</f>
        <v>0</v>
      </c>
      <c r="E124" s="152">
        <f t="shared" ref="E124:J124" si="44">E123</f>
        <v>2971.76</v>
      </c>
      <c r="F124" s="152">
        <f t="shared" si="44"/>
        <v>3060.72</v>
      </c>
      <c r="G124" s="152">
        <f t="shared" si="44"/>
        <v>18195.84</v>
      </c>
      <c r="H124" s="152">
        <f t="shared" si="44"/>
        <v>3397.13</v>
      </c>
      <c r="I124" s="152">
        <f t="shared" si="44"/>
        <v>0</v>
      </c>
      <c r="J124" s="152">
        <f t="shared" si="44"/>
        <v>0</v>
      </c>
      <c r="K124" s="15"/>
      <c r="L124" s="3"/>
    </row>
    <row r="125" spans="1:15" ht="30" customHeight="1">
      <c r="A125" s="193"/>
      <c r="B125" s="193"/>
      <c r="C125" s="153" t="s">
        <v>195</v>
      </c>
      <c r="D125" s="152">
        <v>0</v>
      </c>
      <c r="E125" s="152">
        <v>0</v>
      </c>
      <c r="F125" s="152">
        <v>0</v>
      </c>
      <c r="G125" s="152">
        <v>0</v>
      </c>
      <c r="H125" s="152">
        <f>H128</f>
        <v>3397.13</v>
      </c>
      <c r="I125" s="152">
        <v>0</v>
      </c>
      <c r="J125" s="152">
        <v>0</v>
      </c>
      <c r="K125" s="15"/>
      <c r="L125" s="3"/>
    </row>
    <row r="126" spans="1:15" ht="20.25" customHeight="1">
      <c r="A126" s="193"/>
      <c r="B126" s="193"/>
      <c r="C126" s="17" t="s">
        <v>5</v>
      </c>
      <c r="D126" s="121">
        <v>0</v>
      </c>
      <c r="E126" s="86">
        <v>0</v>
      </c>
      <c r="F126" s="86">
        <v>0</v>
      </c>
      <c r="G126" s="86">
        <v>0</v>
      </c>
      <c r="H126" s="86">
        <v>0</v>
      </c>
      <c r="I126" s="86">
        <v>0</v>
      </c>
      <c r="J126" s="60">
        <v>0</v>
      </c>
      <c r="K126" s="15"/>
      <c r="L126" s="3">
        <f t="shared" si="42"/>
        <v>0</v>
      </c>
    </row>
    <row r="127" spans="1:15" ht="18" customHeight="1">
      <c r="A127" s="193"/>
      <c r="B127" s="193"/>
      <c r="C127" s="17" t="s">
        <v>23</v>
      </c>
      <c r="D127" s="121">
        <v>0</v>
      </c>
      <c r="E127" s="86">
        <v>0</v>
      </c>
      <c r="F127" s="86">
        <v>0</v>
      </c>
      <c r="G127" s="86">
        <v>0</v>
      </c>
      <c r="H127" s="86">
        <v>0</v>
      </c>
      <c r="I127" s="86">
        <v>0</v>
      </c>
      <c r="J127" s="60">
        <v>0</v>
      </c>
      <c r="K127" s="15"/>
      <c r="L127" s="3">
        <f t="shared" si="42"/>
        <v>0</v>
      </c>
      <c r="M127" s="4"/>
      <c r="N127" s="4"/>
      <c r="O127" s="4"/>
    </row>
    <row r="128" spans="1:15" ht="37.5" customHeight="1">
      <c r="A128" s="193"/>
      <c r="B128" s="193"/>
      <c r="C128" s="17" t="s">
        <v>9</v>
      </c>
      <c r="D128" s="121">
        <v>0</v>
      </c>
      <c r="E128" s="86">
        <f t="shared" ref="E128:G128" si="45">E129</f>
        <v>2971.76</v>
      </c>
      <c r="F128" s="86">
        <f t="shared" si="45"/>
        <v>3060.72</v>
      </c>
      <c r="G128" s="86">
        <f t="shared" si="45"/>
        <v>18195.84</v>
      </c>
      <c r="H128" s="86">
        <f>H129+0</f>
        <v>3397.13</v>
      </c>
      <c r="I128" s="86">
        <v>0</v>
      </c>
      <c r="J128" s="60">
        <v>0</v>
      </c>
      <c r="K128" s="15"/>
      <c r="L128" s="3">
        <f t="shared" si="42"/>
        <v>27625.45</v>
      </c>
    </row>
    <row r="129" spans="1:13" ht="65.25" customHeight="1">
      <c r="A129" s="193"/>
      <c r="B129" s="193"/>
      <c r="C129" s="142" t="s">
        <v>167</v>
      </c>
      <c r="D129" s="121">
        <v>0</v>
      </c>
      <c r="E129" s="86">
        <f>E131</f>
        <v>2971.76</v>
      </c>
      <c r="F129" s="86">
        <f>F131</f>
        <v>3060.72</v>
      </c>
      <c r="G129" s="86">
        <f>G131</f>
        <v>18195.84</v>
      </c>
      <c r="H129" s="86">
        <f>H131</f>
        <v>3397.13</v>
      </c>
      <c r="I129" s="86">
        <v>0</v>
      </c>
      <c r="J129" s="60">
        <v>0</v>
      </c>
      <c r="K129" s="15"/>
      <c r="L129" s="3">
        <f t="shared" si="42"/>
        <v>27625.45</v>
      </c>
    </row>
    <row r="130" spans="1:13" ht="30.75" customHeight="1">
      <c r="A130" s="193"/>
      <c r="B130" s="193"/>
      <c r="C130" s="158" t="s">
        <v>194</v>
      </c>
      <c r="D130" s="152">
        <f t="shared" ref="D130:J130" si="46">D129</f>
        <v>0</v>
      </c>
      <c r="E130" s="152">
        <f t="shared" si="46"/>
        <v>2971.76</v>
      </c>
      <c r="F130" s="152">
        <f t="shared" si="46"/>
        <v>3060.72</v>
      </c>
      <c r="G130" s="152">
        <f t="shared" si="46"/>
        <v>18195.84</v>
      </c>
      <c r="H130" s="152">
        <f t="shared" si="46"/>
        <v>3397.13</v>
      </c>
      <c r="I130" s="152">
        <f t="shared" si="46"/>
        <v>0</v>
      </c>
      <c r="J130" s="152">
        <f t="shared" si="46"/>
        <v>0</v>
      </c>
      <c r="K130" s="15"/>
      <c r="L130" s="3"/>
    </row>
    <row r="131" spans="1:13" ht="78.75" customHeight="1">
      <c r="A131" s="193"/>
      <c r="B131" s="193"/>
      <c r="C131" s="142" t="s">
        <v>168</v>
      </c>
      <c r="D131" s="121">
        <v>0</v>
      </c>
      <c r="E131" s="86">
        <v>2971.76</v>
      </c>
      <c r="F131" s="86">
        <v>3060.72</v>
      </c>
      <c r="G131" s="86">
        <v>18195.84</v>
      </c>
      <c r="H131" s="86">
        <v>3397.13</v>
      </c>
      <c r="I131" s="86">
        <v>0</v>
      </c>
      <c r="J131" s="60">
        <v>0</v>
      </c>
      <c r="K131" s="15"/>
      <c r="L131" s="3">
        <f t="shared" si="42"/>
        <v>27625.45</v>
      </c>
    </row>
    <row r="132" spans="1:13" ht="16.5">
      <c r="A132" s="193"/>
      <c r="B132" s="193"/>
      <c r="C132" s="17" t="s">
        <v>21</v>
      </c>
      <c r="D132" s="121">
        <v>0</v>
      </c>
      <c r="E132" s="86">
        <v>0</v>
      </c>
      <c r="F132" s="86">
        <v>0</v>
      </c>
      <c r="G132" s="86">
        <v>0</v>
      </c>
      <c r="H132" s="86">
        <v>0</v>
      </c>
      <c r="I132" s="86">
        <v>0</v>
      </c>
      <c r="J132" s="60">
        <v>0</v>
      </c>
      <c r="K132" s="15"/>
      <c r="L132" s="3">
        <f t="shared" si="42"/>
        <v>0</v>
      </c>
    </row>
    <row r="133" spans="1:13" ht="33">
      <c r="A133" s="193"/>
      <c r="B133" s="193"/>
      <c r="C133" s="17" t="s">
        <v>18</v>
      </c>
      <c r="D133" s="121">
        <v>0</v>
      </c>
      <c r="E133" s="86">
        <v>0</v>
      </c>
      <c r="F133" s="86">
        <v>0</v>
      </c>
      <c r="G133" s="86">
        <v>0</v>
      </c>
      <c r="H133" s="86">
        <v>0</v>
      </c>
      <c r="I133" s="86">
        <v>0</v>
      </c>
      <c r="J133" s="60">
        <v>0</v>
      </c>
      <c r="K133" s="15"/>
      <c r="L133" s="3">
        <f t="shared" si="42"/>
        <v>0</v>
      </c>
    </row>
    <row r="134" spans="1:13" ht="16.5">
      <c r="A134" s="193"/>
      <c r="B134" s="193"/>
      <c r="C134" s="17" t="s">
        <v>12</v>
      </c>
      <c r="D134" s="121">
        <v>0</v>
      </c>
      <c r="E134" s="86">
        <v>0</v>
      </c>
      <c r="F134" s="86">
        <v>0</v>
      </c>
      <c r="G134" s="86">
        <v>0</v>
      </c>
      <c r="H134" s="86">
        <v>0</v>
      </c>
      <c r="I134" s="86">
        <v>0</v>
      </c>
      <c r="J134" s="60">
        <v>0</v>
      </c>
      <c r="K134" s="19"/>
      <c r="L134" s="3">
        <f t="shared" si="42"/>
        <v>0</v>
      </c>
      <c r="M134" s="1"/>
    </row>
    <row r="135" spans="1:13" ht="33">
      <c r="A135" s="193"/>
      <c r="B135" s="193"/>
      <c r="C135" s="17" t="s">
        <v>13</v>
      </c>
      <c r="D135" s="121">
        <v>0</v>
      </c>
      <c r="E135" s="86">
        <v>0</v>
      </c>
      <c r="F135" s="86">
        <v>0</v>
      </c>
      <c r="G135" s="86">
        <v>0</v>
      </c>
      <c r="H135" s="86">
        <v>0</v>
      </c>
      <c r="I135" s="86">
        <v>0</v>
      </c>
      <c r="J135" s="60">
        <v>0</v>
      </c>
      <c r="K135" s="15"/>
      <c r="L135" s="3">
        <f t="shared" si="42"/>
        <v>0</v>
      </c>
    </row>
    <row r="136" spans="1:13" ht="33">
      <c r="A136" s="193"/>
      <c r="B136" s="193"/>
      <c r="C136" s="17" t="s">
        <v>14</v>
      </c>
      <c r="D136" s="121">
        <v>0</v>
      </c>
      <c r="E136" s="86">
        <v>0</v>
      </c>
      <c r="F136" s="86">
        <v>0</v>
      </c>
      <c r="G136" s="86">
        <v>0</v>
      </c>
      <c r="H136" s="86">
        <v>0</v>
      </c>
      <c r="I136" s="86">
        <v>0</v>
      </c>
      <c r="J136" s="60">
        <v>0</v>
      </c>
      <c r="K136" s="15"/>
      <c r="L136" s="3">
        <f t="shared" si="42"/>
        <v>0</v>
      </c>
    </row>
    <row r="137" spans="1:13" ht="16.5">
      <c r="A137" s="201" t="s">
        <v>100</v>
      </c>
      <c r="B137" s="201" t="s">
        <v>101</v>
      </c>
      <c r="C137" s="66"/>
      <c r="D137" s="121">
        <v>0</v>
      </c>
      <c r="E137" s="86">
        <v>0</v>
      </c>
      <c r="F137" s="86">
        <v>0</v>
      </c>
      <c r="G137" s="86">
        <v>0</v>
      </c>
      <c r="H137" s="86">
        <v>0</v>
      </c>
      <c r="I137" s="86">
        <v>0</v>
      </c>
      <c r="J137" s="65">
        <v>0</v>
      </c>
      <c r="K137" s="15"/>
      <c r="L137" s="3">
        <f t="shared" si="42"/>
        <v>0</v>
      </c>
    </row>
    <row r="138" spans="1:13" ht="16.5">
      <c r="A138" s="193"/>
      <c r="B138" s="193"/>
      <c r="C138" s="41" t="s">
        <v>196</v>
      </c>
      <c r="D138" s="121">
        <v>0</v>
      </c>
      <c r="E138" s="86">
        <f>E143</f>
        <v>387.31</v>
      </c>
      <c r="F138" s="86">
        <f>F143</f>
        <v>387.31</v>
      </c>
      <c r="G138" s="86">
        <v>0</v>
      </c>
      <c r="H138" s="86">
        <v>0</v>
      </c>
      <c r="I138" s="86">
        <v>0</v>
      </c>
      <c r="J138" s="65">
        <v>0</v>
      </c>
      <c r="K138" s="15"/>
      <c r="L138" s="3">
        <f t="shared" si="42"/>
        <v>774.62</v>
      </c>
    </row>
    <row r="139" spans="1:13" ht="16.5">
      <c r="A139" s="193"/>
      <c r="B139" s="193"/>
      <c r="C139" s="153" t="s">
        <v>194</v>
      </c>
      <c r="D139" s="152">
        <f>D138</f>
        <v>0</v>
      </c>
      <c r="E139" s="152">
        <f t="shared" ref="E139:J139" si="47">E138</f>
        <v>387.31</v>
      </c>
      <c r="F139" s="152">
        <f t="shared" si="47"/>
        <v>387.31</v>
      </c>
      <c r="G139" s="152">
        <f t="shared" si="47"/>
        <v>0</v>
      </c>
      <c r="H139" s="152">
        <f t="shared" si="47"/>
        <v>0</v>
      </c>
      <c r="I139" s="152">
        <f t="shared" si="47"/>
        <v>0</v>
      </c>
      <c r="J139" s="152">
        <f t="shared" si="47"/>
        <v>0</v>
      </c>
      <c r="K139" s="15"/>
      <c r="L139" s="3"/>
    </row>
    <row r="140" spans="1:13" ht="16.5">
      <c r="A140" s="193"/>
      <c r="B140" s="193"/>
      <c r="C140" s="153" t="s">
        <v>195</v>
      </c>
      <c r="D140" s="152">
        <f>D141</f>
        <v>0</v>
      </c>
      <c r="E140" s="152">
        <f t="shared" ref="E140:J140" si="48">E141</f>
        <v>0</v>
      </c>
      <c r="F140" s="152">
        <f t="shared" si="48"/>
        <v>0</v>
      </c>
      <c r="G140" s="152">
        <f t="shared" si="48"/>
        <v>0</v>
      </c>
      <c r="H140" s="152">
        <f t="shared" si="48"/>
        <v>0</v>
      </c>
      <c r="I140" s="152">
        <f t="shared" si="48"/>
        <v>0</v>
      </c>
      <c r="J140" s="152">
        <f t="shared" si="48"/>
        <v>0</v>
      </c>
      <c r="K140" s="15"/>
      <c r="L140" s="3"/>
    </row>
    <row r="141" spans="1:13" ht="16.5">
      <c r="A141" s="193"/>
      <c r="B141" s="193"/>
      <c r="C141" s="66" t="s">
        <v>5</v>
      </c>
      <c r="D141" s="121">
        <v>0</v>
      </c>
      <c r="E141" s="86">
        <v>0</v>
      </c>
      <c r="F141" s="86">
        <v>0</v>
      </c>
      <c r="G141" s="86">
        <v>0</v>
      </c>
      <c r="H141" s="86">
        <v>0</v>
      </c>
      <c r="I141" s="86">
        <v>0</v>
      </c>
      <c r="J141" s="65">
        <v>0</v>
      </c>
      <c r="K141" s="15"/>
      <c r="L141" s="3">
        <f t="shared" si="42"/>
        <v>0</v>
      </c>
    </row>
    <row r="142" spans="1:13" ht="16.5">
      <c r="A142" s="193"/>
      <c r="B142" s="193"/>
      <c r="C142" s="66" t="s">
        <v>23</v>
      </c>
      <c r="D142" s="121">
        <v>0</v>
      </c>
      <c r="E142" s="86">
        <v>0</v>
      </c>
      <c r="F142" s="86">
        <v>0</v>
      </c>
      <c r="G142" s="86">
        <v>0</v>
      </c>
      <c r="H142" s="86">
        <v>0</v>
      </c>
      <c r="I142" s="86">
        <v>0</v>
      </c>
      <c r="J142" s="65">
        <v>0</v>
      </c>
      <c r="K142" s="15"/>
      <c r="L142" s="3">
        <f t="shared" si="42"/>
        <v>0</v>
      </c>
    </row>
    <row r="143" spans="1:13" ht="33">
      <c r="A143" s="193"/>
      <c r="B143" s="193"/>
      <c r="C143" s="66" t="s">
        <v>9</v>
      </c>
      <c r="D143" s="121">
        <v>0</v>
      </c>
      <c r="E143" s="86">
        <f>E145</f>
        <v>387.31</v>
      </c>
      <c r="F143" s="86">
        <f>F145</f>
        <v>387.31</v>
      </c>
      <c r="G143" s="86">
        <v>0</v>
      </c>
      <c r="H143" s="86">
        <v>0</v>
      </c>
      <c r="I143" s="86">
        <v>0</v>
      </c>
      <c r="J143" s="65">
        <v>0</v>
      </c>
      <c r="K143" s="15"/>
      <c r="L143" s="3">
        <f t="shared" si="42"/>
        <v>774.62</v>
      </c>
    </row>
    <row r="144" spans="1:13" ht="16.5">
      <c r="A144" s="193"/>
      <c r="B144" s="193"/>
      <c r="C144" s="153" t="s">
        <v>194</v>
      </c>
      <c r="D144" s="152">
        <f>D143</f>
        <v>0</v>
      </c>
      <c r="E144" s="152">
        <f t="shared" ref="E144" si="49">E143</f>
        <v>387.31</v>
      </c>
      <c r="F144" s="152">
        <f t="shared" ref="F144" si="50">F143</f>
        <v>387.31</v>
      </c>
      <c r="G144" s="152">
        <f t="shared" ref="G144" si="51">G143</f>
        <v>0</v>
      </c>
      <c r="H144" s="152">
        <f t="shared" ref="H144" si="52">H143</f>
        <v>0</v>
      </c>
      <c r="I144" s="152">
        <f t="shared" ref="I144" si="53">I143</f>
        <v>0</v>
      </c>
      <c r="J144" s="152">
        <f t="shared" ref="J144" si="54">J143</f>
        <v>0</v>
      </c>
      <c r="K144" s="15"/>
      <c r="L144" s="3"/>
    </row>
    <row r="145" spans="1:15" ht="49.5">
      <c r="A145" s="193"/>
      <c r="B145" s="193"/>
      <c r="C145" s="142" t="s">
        <v>167</v>
      </c>
      <c r="D145" s="121">
        <v>0</v>
      </c>
      <c r="E145" s="86">
        <f>E146</f>
        <v>387.31</v>
      </c>
      <c r="F145" s="86">
        <f>F146</f>
        <v>387.31</v>
      </c>
      <c r="G145" s="86">
        <v>0</v>
      </c>
      <c r="H145" s="86">
        <v>0</v>
      </c>
      <c r="I145" s="86">
        <v>0</v>
      </c>
      <c r="J145" s="65">
        <v>0</v>
      </c>
      <c r="K145" s="15"/>
      <c r="L145" s="3">
        <f t="shared" si="42"/>
        <v>774.62</v>
      </c>
    </row>
    <row r="146" spans="1:15" ht="66">
      <c r="A146" s="193"/>
      <c r="B146" s="193"/>
      <c r="C146" s="142" t="s">
        <v>168</v>
      </c>
      <c r="D146" s="121">
        <v>0</v>
      </c>
      <c r="E146" s="86">
        <v>387.31</v>
      </c>
      <c r="F146" s="86">
        <f>E146</f>
        <v>387.31</v>
      </c>
      <c r="G146" s="86">
        <v>0</v>
      </c>
      <c r="H146" s="86">
        <v>0</v>
      </c>
      <c r="I146" s="86">
        <v>0</v>
      </c>
      <c r="J146" s="65">
        <v>0</v>
      </c>
      <c r="K146" s="15"/>
      <c r="L146" s="3">
        <f t="shared" si="42"/>
        <v>774.62</v>
      </c>
    </row>
    <row r="147" spans="1:15" ht="16.5">
      <c r="A147" s="193"/>
      <c r="B147" s="193"/>
      <c r="C147" s="66" t="s">
        <v>21</v>
      </c>
      <c r="D147" s="121">
        <v>0</v>
      </c>
      <c r="E147" s="86">
        <v>0</v>
      </c>
      <c r="F147" s="86">
        <v>0</v>
      </c>
      <c r="G147" s="86">
        <v>0</v>
      </c>
      <c r="H147" s="86">
        <v>0</v>
      </c>
      <c r="I147" s="86">
        <v>0</v>
      </c>
      <c r="J147" s="65">
        <v>0</v>
      </c>
      <c r="K147" s="15"/>
      <c r="L147" s="3">
        <f t="shared" si="42"/>
        <v>0</v>
      </c>
    </row>
    <row r="148" spans="1:15" ht="33">
      <c r="A148" s="193"/>
      <c r="B148" s="193"/>
      <c r="C148" s="66" t="s">
        <v>18</v>
      </c>
      <c r="D148" s="121">
        <v>0</v>
      </c>
      <c r="E148" s="86">
        <v>0</v>
      </c>
      <c r="F148" s="86">
        <v>0</v>
      </c>
      <c r="G148" s="86">
        <v>0</v>
      </c>
      <c r="H148" s="86">
        <v>0</v>
      </c>
      <c r="I148" s="86">
        <v>0</v>
      </c>
      <c r="J148" s="65">
        <v>0</v>
      </c>
      <c r="K148" s="15"/>
      <c r="L148" s="3">
        <f t="shared" si="42"/>
        <v>0</v>
      </c>
      <c r="O148" s="3">
        <f>H63+H308+H356+H484+H971</f>
        <v>196963.09</v>
      </c>
    </row>
    <row r="149" spans="1:15" ht="16.5">
      <c r="A149" s="193"/>
      <c r="B149" s="193"/>
      <c r="C149" s="66" t="s">
        <v>12</v>
      </c>
      <c r="D149" s="121">
        <v>0</v>
      </c>
      <c r="E149" s="86">
        <v>0</v>
      </c>
      <c r="F149" s="86">
        <v>0</v>
      </c>
      <c r="G149" s="86">
        <v>0</v>
      </c>
      <c r="H149" s="86">
        <v>0</v>
      </c>
      <c r="I149" s="86">
        <v>0</v>
      </c>
      <c r="J149" s="65">
        <v>0</v>
      </c>
      <c r="K149" s="15"/>
      <c r="L149" s="3">
        <f t="shared" si="42"/>
        <v>0</v>
      </c>
    </row>
    <row r="150" spans="1:15" ht="33">
      <c r="A150" s="193"/>
      <c r="B150" s="193"/>
      <c r="C150" s="66" t="s">
        <v>13</v>
      </c>
      <c r="D150" s="121">
        <v>0</v>
      </c>
      <c r="E150" s="86">
        <v>0</v>
      </c>
      <c r="F150" s="86">
        <v>0</v>
      </c>
      <c r="G150" s="86">
        <v>0</v>
      </c>
      <c r="H150" s="86">
        <v>0</v>
      </c>
      <c r="I150" s="86">
        <v>0</v>
      </c>
      <c r="J150" s="65">
        <v>0</v>
      </c>
      <c r="K150" s="15"/>
      <c r="L150" s="3">
        <f t="shared" si="42"/>
        <v>0</v>
      </c>
    </row>
    <row r="151" spans="1:15" ht="33">
      <c r="A151" s="193"/>
      <c r="B151" s="193"/>
      <c r="C151" s="66" t="s">
        <v>14</v>
      </c>
      <c r="D151" s="121">
        <v>0</v>
      </c>
      <c r="E151" s="86">
        <v>0</v>
      </c>
      <c r="F151" s="86">
        <v>0</v>
      </c>
      <c r="G151" s="86">
        <v>0</v>
      </c>
      <c r="H151" s="86">
        <v>0</v>
      </c>
      <c r="I151" s="86">
        <v>0</v>
      </c>
      <c r="J151" s="65">
        <v>0</v>
      </c>
      <c r="K151" s="15"/>
      <c r="L151" s="3">
        <f t="shared" si="42"/>
        <v>0</v>
      </c>
    </row>
    <row r="152" spans="1:15" ht="16.5">
      <c r="A152" s="201" t="s">
        <v>136</v>
      </c>
      <c r="B152" s="201" t="s">
        <v>137</v>
      </c>
      <c r="C152" s="17"/>
      <c r="D152" s="121">
        <v>0</v>
      </c>
      <c r="E152" s="86">
        <v>0</v>
      </c>
      <c r="F152" s="86">
        <v>0</v>
      </c>
      <c r="G152" s="86">
        <v>0</v>
      </c>
      <c r="H152" s="86">
        <v>0</v>
      </c>
      <c r="I152" s="86">
        <v>0</v>
      </c>
      <c r="J152" s="60">
        <v>0</v>
      </c>
      <c r="K152" s="15"/>
      <c r="L152" s="3">
        <f t="shared" si="42"/>
        <v>0</v>
      </c>
    </row>
    <row r="153" spans="1:15" ht="16.5">
      <c r="A153" s="193"/>
      <c r="B153" s="193"/>
      <c r="C153" s="41" t="s">
        <v>196</v>
      </c>
      <c r="D153" s="91">
        <v>0</v>
      </c>
      <c r="E153" s="91">
        <v>0</v>
      </c>
      <c r="F153" s="87">
        <f>F158</f>
        <v>1355</v>
      </c>
      <c r="G153" s="86">
        <v>0</v>
      </c>
      <c r="H153" s="87">
        <f>H158</f>
        <v>198.33</v>
      </c>
      <c r="I153" s="86">
        <v>0</v>
      </c>
      <c r="J153" s="60">
        <v>0</v>
      </c>
      <c r="K153" s="15"/>
      <c r="L153" s="3">
        <f t="shared" si="42"/>
        <v>1553.33</v>
      </c>
    </row>
    <row r="154" spans="1:15" ht="16.5">
      <c r="A154" s="193"/>
      <c r="B154" s="193"/>
      <c r="C154" s="153" t="s">
        <v>194</v>
      </c>
      <c r="D154" s="91">
        <f>D153</f>
        <v>0</v>
      </c>
      <c r="E154" s="91">
        <f t="shared" ref="E154:G154" si="55">E153</f>
        <v>0</v>
      </c>
      <c r="F154" s="129">
        <f t="shared" si="55"/>
        <v>1355</v>
      </c>
      <c r="G154" s="91">
        <f t="shared" si="55"/>
        <v>0</v>
      </c>
      <c r="H154" s="79">
        <v>0</v>
      </c>
      <c r="I154" s="152">
        <v>0</v>
      </c>
      <c r="J154" s="152">
        <v>0</v>
      </c>
      <c r="K154" s="15"/>
      <c r="L154" s="3"/>
    </row>
    <row r="155" spans="1:15" ht="16.5">
      <c r="A155" s="193"/>
      <c r="B155" s="193"/>
      <c r="C155" s="153" t="s">
        <v>195</v>
      </c>
      <c r="D155" s="91">
        <v>0</v>
      </c>
      <c r="E155" s="91">
        <v>0</v>
      </c>
      <c r="F155" s="79">
        <v>0</v>
      </c>
      <c r="G155" s="152">
        <v>0</v>
      </c>
      <c r="H155" s="87">
        <f>H153</f>
        <v>198.33</v>
      </c>
      <c r="I155" s="152">
        <v>0</v>
      </c>
      <c r="J155" s="152">
        <v>0</v>
      </c>
      <c r="K155" s="15"/>
      <c r="L155" s="3"/>
    </row>
    <row r="156" spans="1:15" ht="16.5">
      <c r="A156" s="193"/>
      <c r="B156" s="193"/>
      <c r="C156" s="17" t="s">
        <v>5</v>
      </c>
      <c r="D156" s="91">
        <v>0</v>
      </c>
      <c r="E156" s="91">
        <v>0</v>
      </c>
      <c r="F156" s="86">
        <v>0</v>
      </c>
      <c r="G156" s="86">
        <v>0</v>
      </c>
      <c r="H156" s="112">
        <v>0</v>
      </c>
      <c r="I156" s="86">
        <v>0</v>
      </c>
      <c r="J156" s="60">
        <v>0</v>
      </c>
      <c r="K156" s="15"/>
      <c r="L156" s="3">
        <f t="shared" si="42"/>
        <v>0</v>
      </c>
    </row>
    <row r="157" spans="1:15" ht="16.5">
      <c r="A157" s="193"/>
      <c r="B157" s="193"/>
      <c r="C157" s="17" t="s">
        <v>23</v>
      </c>
      <c r="D157" s="91">
        <v>0</v>
      </c>
      <c r="E157" s="91">
        <v>0</v>
      </c>
      <c r="F157" s="86">
        <v>0</v>
      </c>
      <c r="G157" s="86">
        <v>0</v>
      </c>
      <c r="H157" s="112">
        <v>0</v>
      </c>
      <c r="I157" s="86">
        <v>0</v>
      </c>
      <c r="J157" s="60">
        <v>0</v>
      </c>
      <c r="K157" s="15"/>
      <c r="L157" s="3">
        <f t="shared" si="42"/>
        <v>0</v>
      </c>
    </row>
    <row r="158" spans="1:15" ht="33">
      <c r="A158" s="193"/>
      <c r="B158" s="193"/>
      <c r="C158" s="17" t="s">
        <v>9</v>
      </c>
      <c r="D158" s="91">
        <v>0</v>
      </c>
      <c r="E158" s="91">
        <v>0</v>
      </c>
      <c r="F158" s="87">
        <f>F159</f>
        <v>1355</v>
      </c>
      <c r="G158" s="86">
        <v>0</v>
      </c>
      <c r="H158" s="87">
        <f>H159</f>
        <v>198.33</v>
      </c>
      <c r="I158" s="86">
        <v>0</v>
      </c>
      <c r="J158" s="60">
        <v>0</v>
      </c>
      <c r="K158" s="15"/>
      <c r="L158" s="3">
        <f t="shared" si="42"/>
        <v>1553.33</v>
      </c>
    </row>
    <row r="159" spans="1:15" ht="49.5">
      <c r="A159" s="193"/>
      <c r="B159" s="193"/>
      <c r="C159" s="142" t="s">
        <v>167</v>
      </c>
      <c r="D159" s="91">
        <v>0</v>
      </c>
      <c r="E159" s="91">
        <v>0</v>
      </c>
      <c r="F159" s="87">
        <f>F163</f>
        <v>1355</v>
      </c>
      <c r="G159" s="86">
        <v>0</v>
      </c>
      <c r="H159" s="87">
        <f>H163</f>
        <v>198.33</v>
      </c>
      <c r="I159" s="86">
        <v>0</v>
      </c>
      <c r="J159" s="60">
        <v>0</v>
      </c>
      <c r="K159" s="15"/>
      <c r="L159" s="3">
        <f t="shared" si="42"/>
        <v>1553.33</v>
      </c>
    </row>
    <row r="160" spans="1:15" ht="16.5">
      <c r="A160" s="193"/>
      <c r="B160" s="193"/>
      <c r="C160" s="153" t="s">
        <v>194</v>
      </c>
      <c r="D160" s="91">
        <f>D159</f>
        <v>0</v>
      </c>
      <c r="E160" s="91">
        <f t="shared" ref="E160" si="56">E159</f>
        <v>0</v>
      </c>
      <c r="F160" s="129">
        <f t="shared" ref="F160" si="57">F159</f>
        <v>1355</v>
      </c>
      <c r="G160" s="91">
        <f t="shared" ref="G160" si="58">G159</f>
        <v>0</v>
      </c>
      <c r="H160" s="79">
        <v>0</v>
      </c>
      <c r="I160" s="152">
        <v>0</v>
      </c>
      <c r="J160" s="152">
        <v>0</v>
      </c>
      <c r="K160" s="15"/>
      <c r="L160" s="3"/>
    </row>
    <row r="161" spans="1:14" ht="16.5">
      <c r="A161" s="193"/>
      <c r="B161" s="193"/>
      <c r="C161" s="153" t="s">
        <v>195</v>
      </c>
      <c r="D161" s="91">
        <v>0</v>
      </c>
      <c r="E161" s="91">
        <v>0</v>
      </c>
      <c r="F161" s="79">
        <v>0</v>
      </c>
      <c r="G161" s="152">
        <v>0</v>
      </c>
      <c r="H161" s="87">
        <f>H159</f>
        <v>198.33</v>
      </c>
      <c r="I161" s="152">
        <v>0</v>
      </c>
      <c r="J161" s="152">
        <v>0</v>
      </c>
      <c r="K161" s="15"/>
      <c r="L161" s="3"/>
    </row>
    <row r="162" spans="1:14" ht="66">
      <c r="A162" s="193"/>
      <c r="B162" s="193"/>
      <c r="C162" s="142" t="s">
        <v>168</v>
      </c>
      <c r="D162" s="91">
        <v>0</v>
      </c>
      <c r="E162" s="91">
        <v>0</v>
      </c>
      <c r="F162" s="86">
        <f>E162</f>
        <v>0</v>
      </c>
      <c r="G162" s="86">
        <v>0</v>
      </c>
      <c r="H162" s="112">
        <f>G162</f>
        <v>0</v>
      </c>
      <c r="I162" s="86">
        <v>0</v>
      </c>
      <c r="J162" s="60">
        <v>0</v>
      </c>
      <c r="K162" s="15"/>
      <c r="L162" s="3">
        <f t="shared" si="42"/>
        <v>0</v>
      </c>
    </row>
    <row r="163" spans="1:14" ht="16.5">
      <c r="A163" s="193"/>
      <c r="B163" s="193"/>
      <c r="C163" s="66" t="s">
        <v>98</v>
      </c>
      <c r="D163" s="91">
        <v>0</v>
      </c>
      <c r="E163" s="91">
        <v>0</v>
      </c>
      <c r="F163" s="87">
        <v>1355</v>
      </c>
      <c r="G163" s="86">
        <v>0</v>
      </c>
      <c r="H163" s="86">
        <v>198.33</v>
      </c>
      <c r="I163" s="86"/>
      <c r="J163" s="65"/>
      <c r="K163" s="15"/>
      <c r="L163" s="3">
        <f t="shared" si="42"/>
        <v>1553.33</v>
      </c>
    </row>
    <row r="164" spans="1:14" ht="16.5">
      <c r="A164" s="193"/>
      <c r="B164" s="193"/>
      <c r="C164" s="17" t="s">
        <v>21</v>
      </c>
      <c r="D164" s="91">
        <v>0</v>
      </c>
      <c r="E164" s="91">
        <v>0</v>
      </c>
      <c r="F164" s="86">
        <v>0</v>
      </c>
      <c r="G164" s="86">
        <v>0</v>
      </c>
      <c r="H164" s="86">
        <v>0</v>
      </c>
      <c r="I164" s="86">
        <v>0</v>
      </c>
      <c r="J164" s="60">
        <v>0</v>
      </c>
      <c r="K164" s="15"/>
      <c r="L164" s="3">
        <f t="shared" si="42"/>
        <v>0</v>
      </c>
    </row>
    <row r="165" spans="1:14" ht="33">
      <c r="A165" s="193"/>
      <c r="B165" s="193"/>
      <c r="C165" s="17" t="s">
        <v>18</v>
      </c>
      <c r="D165" s="91">
        <v>0</v>
      </c>
      <c r="E165" s="91">
        <v>0</v>
      </c>
      <c r="F165" s="86">
        <v>0</v>
      </c>
      <c r="G165" s="86">
        <v>0</v>
      </c>
      <c r="H165" s="86">
        <v>0</v>
      </c>
      <c r="I165" s="86">
        <v>0</v>
      </c>
      <c r="J165" s="60">
        <v>0</v>
      </c>
      <c r="K165" s="15"/>
      <c r="L165" s="3">
        <f t="shared" si="42"/>
        <v>0</v>
      </c>
    </row>
    <row r="166" spans="1:14" ht="16.5">
      <c r="A166" s="193"/>
      <c r="B166" s="193"/>
      <c r="C166" s="17" t="s">
        <v>12</v>
      </c>
      <c r="D166" s="91">
        <v>0</v>
      </c>
      <c r="E166" s="91">
        <v>0</v>
      </c>
      <c r="F166" s="86">
        <v>0</v>
      </c>
      <c r="G166" s="86">
        <v>0</v>
      </c>
      <c r="H166" s="86">
        <v>0</v>
      </c>
      <c r="I166" s="86">
        <v>0</v>
      </c>
      <c r="J166" s="60">
        <v>0</v>
      </c>
      <c r="K166" s="15"/>
      <c r="L166" s="3">
        <f t="shared" si="42"/>
        <v>0</v>
      </c>
    </row>
    <row r="167" spans="1:14" ht="33">
      <c r="A167" s="193"/>
      <c r="B167" s="193"/>
      <c r="C167" s="17" t="s">
        <v>13</v>
      </c>
      <c r="D167" s="91">
        <v>0</v>
      </c>
      <c r="E167" s="91">
        <v>0</v>
      </c>
      <c r="F167" s="86">
        <v>0</v>
      </c>
      <c r="G167" s="86">
        <v>0</v>
      </c>
      <c r="H167" s="86">
        <v>0</v>
      </c>
      <c r="I167" s="86">
        <v>0</v>
      </c>
      <c r="J167" s="60">
        <v>0</v>
      </c>
      <c r="K167" s="15"/>
      <c r="L167" s="3">
        <f t="shared" si="42"/>
        <v>0</v>
      </c>
    </row>
    <row r="168" spans="1:14" ht="33">
      <c r="A168" s="193"/>
      <c r="B168" s="193"/>
      <c r="C168" s="17" t="s">
        <v>14</v>
      </c>
      <c r="D168" s="91">
        <v>0</v>
      </c>
      <c r="E168" s="91">
        <v>0</v>
      </c>
      <c r="F168" s="86">
        <v>0</v>
      </c>
      <c r="G168" s="86">
        <v>0</v>
      </c>
      <c r="H168" s="86">
        <v>0</v>
      </c>
      <c r="I168" s="86">
        <v>0</v>
      </c>
      <c r="J168" s="60">
        <v>0</v>
      </c>
      <c r="K168" s="15"/>
      <c r="L168" s="3">
        <f t="shared" si="42"/>
        <v>0</v>
      </c>
    </row>
    <row r="169" spans="1:14" ht="16.5">
      <c r="A169" s="193" t="s">
        <v>64</v>
      </c>
      <c r="B169" s="194" t="s">
        <v>65</v>
      </c>
      <c r="C169" s="17"/>
      <c r="D169" s="123"/>
      <c r="E169" s="86"/>
      <c r="F169" s="86"/>
      <c r="G169" s="86"/>
      <c r="H169" s="86"/>
      <c r="I169" s="86"/>
      <c r="J169" s="60"/>
      <c r="K169" s="15"/>
      <c r="L169" s="3">
        <f t="shared" si="42"/>
        <v>0</v>
      </c>
    </row>
    <row r="170" spans="1:14" ht="16.5">
      <c r="A170" s="193"/>
      <c r="B170" s="194"/>
      <c r="C170" s="41" t="s">
        <v>196</v>
      </c>
      <c r="D170" s="121">
        <v>0</v>
      </c>
      <c r="E170" s="86">
        <v>0</v>
      </c>
      <c r="F170" s="87">
        <f>F173+F177+F181</f>
        <v>376228.92999999993</v>
      </c>
      <c r="G170" s="87">
        <f>G173+G177+G181</f>
        <v>381370.61</v>
      </c>
      <c r="H170" s="86">
        <f>H173+H177+H181</f>
        <v>6916.21</v>
      </c>
      <c r="I170" s="86">
        <v>0</v>
      </c>
      <c r="J170" s="60">
        <v>0</v>
      </c>
      <c r="K170" s="15"/>
      <c r="L170" s="3">
        <f t="shared" si="42"/>
        <v>764515.74999999988</v>
      </c>
    </row>
    <row r="171" spans="1:14" ht="16.5">
      <c r="A171" s="193"/>
      <c r="B171" s="194"/>
      <c r="C171" s="153" t="s">
        <v>194</v>
      </c>
      <c r="D171" s="152">
        <f>D170</f>
        <v>0</v>
      </c>
      <c r="E171" s="152">
        <f t="shared" ref="E171:J171" si="59">E170</f>
        <v>0</v>
      </c>
      <c r="F171" s="152">
        <f t="shared" si="59"/>
        <v>376228.92999999993</v>
      </c>
      <c r="G171" s="152">
        <f t="shared" si="59"/>
        <v>381370.61</v>
      </c>
      <c r="H171" s="152">
        <f t="shared" si="59"/>
        <v>6916.21</v>
      </c>
      <c r="I171" s="152">
        <f t="shared" si="59"/>
        <v>0</v>
      </c>
      <c r="J171" s="152">
        <f t="shared" si="59"/>
        <v>0</v>
      </c>
      <c r="K171" s="15"/>
      <c r="L171" s="3"/>
    </row>
    <row r="172" spans="1:14" ht="16.5">
      <c r="A172" s="193"/>
      <c r="B172" s="194"/>
      <c r="C172" s="153" t="s">
        <v>195</v>
      </c>
      <c r="D172" s="152">
        <v>0</v>
      </c>
      <c r="E172" s="152">
        <v>0</v>
      </c>
      <c r="F172" s="152">
        <v>0</v>
      </c>
      <c r="G172" s="152">
        <v>0</v>
      </c>
      <c r="H172" s="152">
        <v>0</v>
      </c>
      <c r="I172" s="152">
        <v>0</v>
      </c>
      <c r="J172" s="152">
        <v>0</v>
      </c>
      <c r="K172" s="15"/>
      <c r="L172" s="3"/>
    </row>
    <row r="173" spans="1:14" ht="16.5">
      <c r="A173" s="193"/>
      <c r="B173" s="194"/>
      <c r="C173" s="21" t="s">
        <v>5</v>
      </c>
      <c r="D173" s="121">
        <v>0</v>
      </c>
      <c r="E173" s="86">
        <v>0</v>
      </c>
      <c r="F173" s="86">
        <f>F174+F176</f>
        <v>132066.48000000001</v>
      </c>
      <c r="G173" s="86">
        <f>G174+G176</f>
        <v>123183.79000000001</v>
      </c>
      <c r="H173" s="86">
        <v>0</v>
      </c>
      <c r="I173" s="86">
        <v>0</v>
      </c>
      <c r="J173" s="60">
        <v>0</v>
      </c>
      <c r="K173" s="15"/>
      <c r="L173" s="3">
        <f t="shared" si="42"/>
        <v>255250.27000000002</v>
      </c>
    </row>
    <row r="174" spans="1:14" ht="49.5">
      <c r="A174" s="193"/>
      <c r="B174" s="217"/>
      <c r="C174" s="142" t="s">
        <v>167</v>
      </c>
      <c r="D174" s="121">
        <v>0</v>
      </c>
      <c r="E174" s="86">
        <v>0</v>
      </c>
      <c r="F174" s="86">
        <f>F175</f>
        <v>96145.61</v>
      </c>
      <c r="G174" s="86">
        <f>G175</f>
        <v>99349.75</v>
      </c>
      <c r="H174" s="86">
        <v>0</v>
      </c>
      <c r="I174" s="99">
        <v>0</v>
      </c>
      <c r="J174" s="99">
        <v>0</v>
      </c>
      <c r="K174" s="102"/>
      <c r="L174" s="3">
        <f t="shared" si="42"/>
        <v>195495.36</v>
      </c>
    </row>
    <row r="175" spans="1:14" ht="66">
      <c r="A175" s="193"/>
      <c r="B175" s="194"/>
      <c r="C175" s="142" t="s">
        <v>168</v>
      </c>
      <c r="D175" s="121">
        <v>0</v>
      </c>
      <c r="E175" s="86">
        <v>0</v>
      </c>
      <c r="F175" s="86">
        <f>F199</f>
        <v>96145.61</v>
      </c>
      <c r="G175" s="86">
        <f>G199</f>
        <v>99349.75</v>
      </c>
      <c r="H175" s="86">
        <v>0</v>
      </c>
      <c r="I175" s="86">
        <v>0</v>
      </c>
      <c r="J175" s="60">
        <v>0</v>
      </c>
      <c r="K175" s="15"/>
      <c r="L175" s="3">
        <f t="shared" si="42"/>
        <v>195495.36</v>
      </c>
      <c r="M175" s="4"/>
      <c r="N175" s="4"/>
    </row>
    <row r="176" spans="1:14" ht="82.5">
      <c r="A176" s="193"/>
      <c r="B176" s="194"/>
      <c r="C176" s="22" t="s">
        <v>169</v>
      </c>
      <c r="D176" s="121">
        <v>0</v>
      </c>
      <c r="E176" s="86">
        <v>0</v>
      </c>
      <c r="F176" s="86">
        <f>F200</f>
        <v>35920.870000000003</v>
      </c>
      <c r="G176" s="86">
        <f>G200</f>
        <v>23834.04</v>
      </c>
      <c r="H176" s="86">
        <v>0</v>
      </c>
      <c r="I176" s="86">
        <v>0</v>
      </c>
      <c r="J176" s="60">
        <v>0</v>
      </c>
      <c r="K176" s="15"/>
      <c r="L176" s="3">
        <f t="shared" si="42"/>
        <v>59754.91</v>
      </c>
      <c r="M176" s="4"/>
      <c r="N176" s="4"/>
    </row>
    <row r="177" spans="1:12" ht="33">
      <c r="A177" s="193"/>
      <c r="B177" s="194"/>
      <c r="C177" s="21" t="s">
        <v>25</v>
      </c>
      <c r="D177" s="121">
        <v>0</v>
      </c>
      <c r="E177" s="86">
        <v>0</v>
      </c>
      <c r="F177" s="87">
        <f>F178+F180</f>
        <v>241434.59999999998</v>
      </c>
      <c r="G177" s="87">
        <f>G178+G180</f>
        <v>241353.84</v>
      </c>
      <c r="H177" s="86">
        <v>0</v>
      </c>
      <c r="I177" s="86">
        <v>0</v>
      </c>
      <c r="J177" s="60">
        <v>0</v>
      </c>
      <c r="K177" s="15"/>
      <c r="L177" s="3">
        <f t="shared" si="42"/>
        <v>482788.43999999994</v>
      </c>
    </row>
    <row r="178" spans="1:12" ht="49.5">
      <c r="A178" s="193"/>
      <c r="B178" s="217"/>
      <c r="C178" s="142" t="s">
        <v>167</v>
      </c>
      <c r="D178" s="121">
        <v>0</v>
      </c>
      <c r="E178" s="86">
        <v>0</v>
      </c>
      <c r="F178" s="87">
        <f>F179</f>
        <v>236744.16999999998</v>
      </c>
      <c r="G178" s="87">
        <f>G179</f>
        <v>236773.3</v>
      </c>
      <c r="H178" s="86">
        <f>H179</f>
        <v>6916.21</v>
      </c>
      <c r="I178" s="99">
        <v>0</v>
      </c>
      <c r="J178" s="99">
        <v>0</v>
      </c>
      <c r="K178" s="102"/>
      <c r="L178" s="3">
        <f t="shared" si="42"/>
        <v>480433.68</v>
      </c>
    </row>
    <row r="179" spans="1:12" ht="66">
      <c r="A179" s="193"/>
      <c r="B179" s="194"/>
      <c r="C179" s="142" t="s">
        <v>168</v>
      </c>
      <c r="D179" s="121">
        <v>0</v>
      </c>
      <c r="E179" s="86">
        <v>0</v>
      </c>
      <c r="F179" s="86">
        <f>F221+F257+F278+F296</f>
        <v>236744.16999999998</v>
      </c>
      <c r="G179" s="87">
        <f>G221+G257+G278+G296</f>
        <v>236773.3</v>
      </c>
      <c r="H179" s="86">
        <f>H181</f>
        <v>6916.21</v>
      </c>
      <c r="I179" s="86">
        <v>0</v>
      </c>
      <c r="J179" s="60">
        <v>0</v>
      </c>
      <c r="K179" s="15"/>
      <c r="L179" s="3">
        <f t="shared" si="42"/>
        <v>480433.68</v>
      </c>
    </row>
    <row r="180" spans="1:12" ht="82.5">
      <c r="A180" s="193"/>
      <c r="B180" s="194"/>
      <c r="C180" s="22" t="s">
        <v>169</v>
      </c>
      <c r="D180" s="121">
        <v>0</v>
      </c>
      <c r="E180" s="86">
        <v>0</v>
      </c>
      <c r="F180" s="86">
        <f>F222++F258</f>
        <v>4690.43</v>
      </c>
      <c r="G180" s="86">
        <f>G222++G258</f>
        <v>4580.54</v>
      </c>
      <c r="H180" s="86">
        <v>0</v>
      </c>
      <c r="I180" s="86">
        <v>0</v>
      </c>
      <c r="J180" s="60">
        <v>0</v>
      </c>
      <c r="K180" s="15"/>
      <c r="L180" s="3">
        <f t="shared" si="42"/>
        <v>9270.9700000000012</v>
      </c>
    </row>
    <row r="181" spans="1:12" ht="16.5">
      <c r="A181" s="193"/>
      <c r="B181" s="194"/>
      <c r="C181" s="17" t="s">
        <v>26</v>
      </c>
      <c r="D181" s="121">
        <v>0</v>
      </c>
      <c r="E181" s="86">
        <v>0</v>
      </c>
      <c r="F181" s="87">
        <f>F183+F186</f>
        <v>2727.85</v>
      </c>
      <c r="G181" s="87">
        <f>G183+G186</f>
        <v>16832.980000000003</v>
      </c>
      <c r="H181" s="86">
        <f>H185</f>
        <v>6916.21</v>
      </c>
      <c r="I181" s="86">
        <v>0</v>
      </c>
      <c r="J181" s="60">
        <v>0</v>
      </c>
      <c r="K181" s="15"/>
      <c r="L181" s="3">
        <f t="shared" si="42"/>
        <v>26477.040000000001</v>
      </c>
    </row>
    <row r="182" spans="1:12" ht="16.5">
      <c r="A182" s="193"/>
      <c r="B182" s="194"/>
      <c r="C182" s="153" t="s">
        <v>194</v>
      </c>
      <c r="D182" s="152">
        <f>D181</f>
        <v>0</v>
      </c>
      <c r="E182" s="152">
        <f t="shared" ref="E182:J182" si="60">E181</f>
        <v>0</v>
      </c>
      <c r="F182" s="152">
        <f t="shared" si="60"/>
        <v>2727.85</v>
      </c>
      <c r="G182" s="152">
        <f t="shared" si="60"/>
        <v>16832.980000000003</v>
      </c>
      <c r="H182" s="152">
        <f t="shared" si="60"/>
        <v>6916.21</v>
      </c>
      <c r="I182" s="152">
        <f t="shared" si="60"/>
        <v>0</v>
      </c>
      <c r="J182" s="152">
        <f t="shared" si="60"/>
        <v>0</v>
      </c>
      <c r="K182" s="15"/>
      <c r="L182" s="3"/>
    </row>
    <row r="183" spans="1:12" ht="49.5">
      <c r="A183" s="193"/>
      <c r="B183" s="194"/>
      <c r="C183" s="142" t="s">
        <v>167</v>
      </c>
      <c r="D183" s="121">
        <v>0</v>
      </c>
      <c r="E183" s="86">
        <v>0</v>
      </c>
      <c r="F183" s="87">
        <f>F185</f>
        <v>2647.4</v>
      </c>
      <c r="G183" s="87">
        <f>G185</f>
        <v>16764.740000000002</v>
      </c>
      <c r="H183" s="86">
        <v>0</v>
      </c>
      <c r="I183" s="86">
        <v>0</v>
      </c>
      <c r="J183" s="60">
        <v>0</v>
      </c>
      <c r="K183" s="15"/>
      <c r="L183" s="3">
        <f t="shared" si="42"/>
        <v>19412.140000000003</v>
      </c>
    </row>
    <row r="184" spans="1:12" ht="16.5">
      <c r="A184" s="193"/>
      <c r="B184" s="194"/>
      <c r="C184" s="156" t="s">
        <v>194</v>
      </c>
      <c r="D184" s="154">
        <f>D183</f>
        <v>0</v>
      </c>
      <c r="E184" s="154">
        <f t="shared" ref="E184:J184" si="61">E183</f>
        <v>0</v>
      </c>
      <c r="F184" s="154">
        <f t="shared" si="61"/>
        <v>2647.4</v>
      </c>
      <c r="G184" s="154">
        <f t="shared" si="61"/>
        <v>16764.740000000002</v>
      </c>
      <c r="H184" s="154">
        <f>H185</f>
        <v>6916.21</v>
      </c>
      <c r="I184" s="154">
        <f t="shared" si="61"/>
        <v>0</v>
      </c>
      <c r="J184" s="154">
        <f t="shared" si="61"/>
        <v>0</v>
      </c>
      <c r="K184" s="15"/>
      <c r="L184" s="3"/>
    </row>
    <row r="185" spans="1:12" ht="66">
      <c r="A185" s="193"/>
      <c r="B185" s="194"/>
      <c r="C185" s="142" t="s">
        <v>168</v>
      </c>
      <c r="D185" s="121">
        <v>0</v>
      </c>
      <c r="E185" s="86">
        <v>0</v>
      </c>
      <c r="F185" s="87">
        <f>F240+F263+F301+F283</f>
        <v>2647.4</v>
      </c>
      <c r="G185" s="87">
        <f>G240+G263+G301+G283</f>
        <v>16764.740000000002</v>
      </c>
      <c r="H185" s="86">
        <f>H240</f>
        <v>6916.21</v>
      </c>
      <c r="I185" s="86">
        <v>0</v>
      </c>
      <c r="J185" s="60">
        <v>0</v>
      </c>
      <c r="K185" s="15"/>
      <c r="L185" s="3">
        <f t="shared" si="42"/>
        <v>26328.350000000002</v>
      </c>
    </row>
    <row r="186" spans="1:12" ht="82.5">
      <c r="A186" s="193"/>
      <c r="B186" s="194"/>
      <c r="C186" s="22" t="s">
        <v>169</v>
      </c>
      <c r="D186" s="121">
        <v>0</v>
      </c>
      <c r="E186" s="86">
        <v>0</v>
      </c>
      <c r="F186" s="87">
        <f>F264+F241+N176</f>
        <v>80.449999999999989</v>
      </c>
      <c r="G186" s="87">
        <f>G264+G241+O176</f>
        <v>68.239999999999995</v>
      </c>
      <c r="H186" s="86">
        <v>0</v>
      </c>
      <c r="I186" s="86">
        <v>0</v>
      </c>
      <c r="J186" s="60">
        <v>0</v>
      </c>
      <c r="K186" s="15"/>
      <c r="L186" s="3">
        <f t="shared" si="42"/>
        <v>148.69</v>
      </c>
    </row>
    <row r="187" spans="1:12" ht="16.5">
      <c r="A187" s="193"/>
      <c r="B187" s="194"/>
      <c r="C187" s="156" t="s">
        <v>194</v>
      </c>
      <c r="D187" s="154">
        <f>D186</f>
        <v>0</v>
      </c>
      <c r="E187" s="154">
        <f t="shared" ref="E187:J187" si="62">E186</f>
        <v>0</v>
      </c>
      <c r="F187" s="154">
        <f t="shared" si="62"/>
        <v>80.449999999999989</v>
      </c>
      <c r="G187" s="154">
        <f t="shared" si="62"/>
        <v>68.239999999999995</v>
      </c>
      <c r="H187" s="154">
        <f t="shared" si="62"/>
        <v>0</v>
      </c>
      <c r="I187" s="154">
        <f t="shared" si="62"/>
        <v>0</v>
      </c>
      <c r="J187" s="154">
        <f t="shared" si="62"/>
        <v>0</v>
      </c>
      <c r="K187" s="15"/>
      <c r="L187" s="3"/>
    </row>
    <row r="188" spans="1:12" ht="16.5">
      <c r="A188" s="193"/>
      <c r="B188" s="194"/>
      <c r="C188" s="17" t="s">
        <v>21</v>
      </c>
      <c r="D188" s="121">
        <v>0</v>
      </c>
      <c r="E188" s="86">
        <v>0</v>
      </c>
      <c r="F188" s="86">
        <v>0</v>
      </c>
      <c r="G188" s="86">
        <v>0</v>
      </c>
      <c r="H188" s="86">
        <v>0</v>
      </c>
      <c r="I188" s="86">
        <v>0</v>
      </c>
      <c r="J188" s="60">
        <v>0</v>
      </c>
      <c r="K188" s="15"/>
      <c r="L188" s="3">
        <f t="shared" si="42"/>
        <v>0</v>
      </c>
    </row>
    <row r="189" spans="1:12" ht="33">
      <c r="A189" s="193"/>
      <c r="B189" s="194"/>
      <c r="C189" s="17" t="s">
        <v>18</v>
      </c>
      <c r="D189" s="121">
        <v>0</v>
      </c>
      <c r="E189" s="86">
        <v>0</v>
      </c>
      <c r="F189" s="86">
        <v>0</v>
      </c>
      <c r="G189" s="86">
        <v>0</v>
      </c>
      <c r="H189" s="86">
        <v>0</v>
      </c>
      <c r="I189" s="86">
        <v>0</v>
      </c>
      <c r="J189" s="60">
        <v>0</v>
      </c>
      <c r="K189" s="15"/>
      <c r="L189" s="3">
        <f t="shared" si="42"/>
        <v>0</v>
      </c>
    </row>
    <row r="190" spans="1:12" ht="16.5">
      <c r="A190" s="193"/>
      <c r="B190" s="194"/>
      <c r="C190" s="17" t="s">
        <v>12</v>
      </c>
      <c r="D190" s="121">
        <v>0</v>
      </c>
      <c r="E190" s="86">
        <v>0</v>
      </c>
      <c r="F190" s="86">
        <v>0</v>
      </c>
      <c r="G190" s="86">
        <v>0</v>
      </c>
      <c r="H190" s="86">
        <v>0</v>
      </c>
      <c r="I190" s="86">
        <v>0</v>
      </c>
      <c r="J190" s="60">
        <v>0</v>
      </c>
      <c r="K190" s="15"/>
      <c r="L190" s="3">
        <f t="shared" si="42"/>
        <v>0</v>
      </c>
    </row>
    <row r="191" spans="1:12" ht="33">
      <c r="A191" s="193"/>
      <c r="B191" s="194"/>
      <c r="C191" s="17" t="s">
        <v>13</v>
      </c>
      <c r="D191" s="121">
        <v>0</v>
      </c>
      <c r="E191" s="86">
        <v>0</v>
      </c>
      <c r="F191" s="86">
        <v>0</v>
      </c>
      <c r="G191" s="86">
        <v>0</v>
      </c>
      <c r="H191" s="86">
        <v>0</v>
      </c>
      <c r="I191" s="86">
        <v>0</v>
      </c>
      <c r="J191" s="60">
        <v>0</v>
      </c>
      <c r="K191" s="15"/>
      <c r="L191" s="3">
        <f t="shared" si="42"/>
        <v>0</v>
      </c>
    </row>
    <row r="192" spans="1:12" ht="33">
      <c r="A192" s="193"/>
      <c r="B192" s="194"/>
      <c r="C192" s="17" t="s">
        <v>14</v>
      </c>
      <c r="D192" s="121">
        <v>0</v>
      </c>
      <c r="E192" s="86">
        <v>0</v>
      </c>
      <c r="F192" s="86">
        <v>0</v>
      </c>
      <c r="G192" s="86">
        <v>0</v>
      </c>
      <c r="H192" s="86">
        <v>0</v>
      </c>
      <c r="I192" s="86">
        <v>0</v>
      </c>
      <c r="J192" s="60">
        <v>0</v>
      </c>
      <c r="K192" s="15"/>
      <c r="L192" s="3">
        <f t="shared" ref="L192:M269" si="63">E192+F192+G192+H192+I192+J192+D192</f>
        <v>0</v>
      </c>
    </row>
    <row r="193" spans="1:12" ht="16.5">
      <c r="A193" s="193" t="s">
        <v>145</v>
      </c>
      <c r="B193" s="193" t="s">
        <v>148</v>
      </c>
      <c r="C193" s="17"/>
      <c r="D193" s="123"/>
      <c r="E193" s="86"/>
      <c r="F193" s="86"/>
      <c r="G193" s="86"/>
      <c r="H193" s="86"/>
      <c r="I193" s="86"/>
      <c r="J193" s="60"/>
      <c r="K193" s="15"/>
      <c r="L193" s="3">
        <f t="shared" si="63"/>
        <v>0</v>
      </c>
    </row>
    <row r="194" spans="1:12" ht="16.5">
      <c r="A194" s="193"/>
      <c r="B194" s="193"/>
      <c r="C194" s="41" t="s">
        <v>196</v>
      </c>
      <c r="D194" s="121">
        <v>0</v>
      </c>
      <c r="E194" s="86">
        <v>0</v>
      </c>
      <c r="F194" s="86">
        <f>F197</f>
        <v>132066.48000000001</v>
      </c>
      <c r="G194" s="86">
        <f>G197</f>
        <v>123183.79000000001</v>
      </c>
      <c r="H194" s="86">
        <f>H197</f>
        <v>0</v>
      </c>
      <c r="I194" s="86">
        <v>0</v>
      </c>
      <c r="J194" s="60">
        <v>0</v>
      </c>
      <c r="K194" s="15"/>
      <c r="L194" s="3">
        <f t="shared" si="63"/>
        <v>255250.27000000002</v>
      </c>
    </row>
    <row r="195" spans="1:12" ht="16.5">
      <c r="A195" s="193"/>
      <c r="B195" s="193"/>
      <c r="C195" s="156" t="s">
        <v>194</v>
      </c>
      <c r="D195" s="154">
        <f>D194</f>
        <v>0</v>
      </c>
      <c r="E195" s="154">
        <f t="shared" ref="E195:J195" si="64">E194</f>
        <v>0</v>
      </c>
      <c r="F195" s="154">
        <f t="shared" si="64"/>
        <v>132066.48000000001</v>
      </c>
      <c r="G195" s="154">
        <f t="shared" si="64"/>
        <v>123183.79000000001</v>
      </c>
      <c r="H195" s="154">
        <f t="shared" si="64"/>
        <v>0</v>
      </c>
      <c r="I195" s="154">
        <f t="shared" si="64"/>
        <v>0</v>
      </c>
      <c r="J195" s="154">
        <f t="shared" si="64"/>
        <v>0</v>
      </c>
      <c r="K195" s="15"/>
      <c r="L195" s="3"/>
    </row>
    <row r="196" spans="1:12" ht="16.5">
      <c r="A196" s="193"/>
      <c r="B196" s="193"/>
      <c r="C196" s="156" t="s">
        <v>195</v>
      </c>
      <c r="D196" s="154">
        <v>0</v>
      </c>
      <c r="E196" s="154">
        <v>0</v>
      </c>
      <c r="F196" s="154">
        <v>0</v>
      </c>
      <c r="G196" s="154">
        <v>0</v>
      </c>
      <c r="H196" s="154">
        <v>0</v>
      </c>
      <c r="I196" s="154">
        <v>0</v>
      </c>
      <c r="J196" s="154">
        <v>0</v>
      </c>
      <c r="K196" s="15"/>
      <c r="L196" s="3"/>
    </row>
    <row r="197" spans="1:12" ht="16.5">
      <c r="A197" s="193"/>
      <c r="B197" s="193"/>
      <c r="C197" s="17" t="s">
        <v>5</v>
      </c>
      <c r="D197" s="121">
        <v>0</v>
      </c>
      <c r="E197" s="86">
        <v>0</v>
      </c>
      <c r="F197" s="86">
        <f>F198+F200</f>
        <v>132066.48000000001</v>
      </c>
      <c r="G197" s="86">
        <f>G198+G200</f>
        <v>123183.79000000001</v>
      </c>
      <c r="H197" s="86">
        <v>0</v>
      </c>
      <c r="I197" s="86">
        <v>0</v>
      </c>
      <c r="J197" s="60">
        <v>0</v>
      </c>
      <c r="K197" s="15"/>
      <c r="L197" s="3">
        <f t="shared" si="63"/>
        <v>255250.27000000002</v>
      </c>
    </row>
    <row r="198" spans="1:12" ht="49.5">
      <c r="A198" s="193"/>
      <c r="B198" s="193"/>
      <c r="C198" s="142" t="s">
        <v>167</v>
      </c>
      <c r="D198" s="121">
        <v>0</v>
      </c>
      <c r="E198" s="86">
        <v>0</v>
      </c>
      <c r="F198" s="86">
        <f>F199</f>
        <v>96145.61</v>
      </c>
      <c r="G198" s="86">
        <f>G199</f>
        <v>99349.75</v>
      </c>
      <c r="H198" s="86">
        <v>0</v>
      </c>
      <c r="I198" s="108">
        <v>0</v>
      </c>
      <c r="J198" s="108">
        <v>0</v>
      </c>
      <c r="K198" s="15"/>
      <c r="L198" s="3">
        <f t="shared" si="63"/>
        <v>195495.36</v>
      </c>
    </row>
    <row r="199" spans="1:12" ht="66">
      <c r="A199" s="193"/>
      <c r="B199" s="193"/>
      <c r="C199" s="142" t="s">
        <v>168</v>
      </c>
      <c r="D199" s="121">
        <v>0</v>
      </c>
      <c r="E199" s="86">
        <v>0</v>
      </c>
      <c r="F199" s="86">
        <v>96145.61</v>
      </c>
      <c r="G199" s="86">
        <v>99349.75</v>
      </c>
      <c r="H199" s="86">
        <v>0</v>
      </c>
      <c r="I199" s="86">
        <v>0</v>
      </c>
      <c r="J199" s="60">
        <v>0</v>
      </c>
      <c r="K199" s="15"/>
      <c r="L199" s="3">
        <f t="shared" si="63"/>
        <v>195495.36</v>
      </c>
    </row>
    <row r="200" spans="1:12" ht="82.5">
      <c r="A200" s="193"/>
      <c r="B200" s="193"/>
      <c r="C200" s="22" t="s">
        <v>169</v>
      </c>
      <c r="D200" s="121">
        <v>0</v>
      </c>
      <c r="E200" s="86">
        <v>0</v>
      </c>
      <c r="F200" s="86">
        <v>35920.870000000003</v>
      </c>
      <c r="G200" s="87">
        <v>23834.04</v>
      </c>
      <c r="H200" s="86">
        <v>0</v>
      </c>
      <c r="I200" s="86">
        <v>0</v>
      </c>
      <c r="J200" s="60">
        <v>0</v>
      </c>
      <c r="K200" s="15"/>
      <c r="L200" s="3">
        <f t="shared" si="63"/>
        <v>59754.91</v>
      </c>
    </row>
    <row r="201" spans="1:12" ht="48.75" customHeight="1">
      <c r="A201" s="193"/>
      <c r="B201" s="193"/>
      <c r="C201" s="21" t="s">
        <v>7</v>
      </c>
      <c r="D201" s="121">
        <v>0</v>
      </c>
      <c r="E201" s="86">
        <v>0</v>
      </c>
      <c r="F201" s="86">
        <v>0</v>
      </c>
      <c r="G201" s="86">
        <v>0</v>
      </c>
      <c r="H201" s="86">
        <v>0</v>
      </c>
      <c r="I201" s="86">
        <v>0</v>
      </c>
      <c r="J201" s="60">
        <v>0</v>
      </c>
      <c r="K201" s="15"/>
      <c r="L201" s="3">
        <f t="shared" si="63"/>
        <v>0</v>
      </c>
    </row>
    <row r="202" spans="1:12" ht="18.75" hidden="1" customHeight="1">
      <c r="A202" s="193"/>
      <c r="B202" s="198"/>
      <c r="C202" s="21" t="s">
        <v>24</v>
      </c>
      <c r="D202" s="124">
        <v>0</v>
      </c>
      <c r="E202" s="92">
        <v>0</v>
      </c>
      <c r="F202" s="92">
        <v>0</v>
      </c>
      <c r="G202" s="92">
        <v>0</v>
      </c>
      <c r="H202" s="92">
        <v>0</v>
      </c>
      <c r="I202" s="213">
        <v>0</v>
      </c>
      <c r="J202" s="213">
        <v>0</v>
      </c>
      <c r="K202" s="212"/>
      <c r="L202" s="3">
        <f t="shared" si="63"/>
        <v>0</v>
      </c>
    </row>
    <row r="203" spans="1:12" ht="49.5">
      <c r="A203" s="193"/>
      <c r="B203" s="198"/>
      <c r="C203" s="142" t="s">
        <v>167</v>
      </c>
      <c r="D203" s="125"/>
      <c r="E203" s="93"/>
      <c r="F203" s="93"/>
      <c r="G203" s="93"/>
      <c r="H203" s="93"/>
      <c r="I203" s="214"/>
      <c r="J203" s="214"/>
      <c r="K203" s="212"/>
      <c r="L203" s="3">
        <f t="shared" si="63"/>
        <v>0</v>
      </c>
    </row>
    <row r="204" spans="1:12" ht="16.5">
      <c r="A204" s="193"/>
      <c r="B204" s="193"/>
      <c r="C204" s="52" t="s">
        <v>123</v>
      </c>
      <c r="D204" s="121">
        <v>0</v>
      </c>
      <c r="E204" s="86">
        <v>0</v>
      </c>
      <c r="F204" s="86">
        <v>0</v>
      </c>
      <c r="G204" s="86">
        <v>0</v>
      </c>
      <c r="H204" s="86">
        <v>0</v>
      </c>
      <c r="I204" s="86">
        <v>0</v>
      </c>
      <c r="J204" s="60">
        <v>0</v>
      </c>
      <c r="K204" s="15"/>
      <c r="L204" s="3">
        <f t="shared" si="63"/>
        <v>0</v>
      </c>
    </row>
    <row r="205" spans="1:12" ht="33">
      <c r="A205" s="193"/>
      <c r="B205" s="193"/>
      <c r="C205" s="21" t="s">
        <v>9</v>
      </c>
      <c r="D205" s="121">
        <v>0</v>
      </c>
      <c r="E205" s="86">
        <v>0</v>
      </c>
      <c r="F205" s="86">
        <v>0</v>
      </c>
      <c r="G205" s="86">
        <v>0</v>
      </c>
      <c r="H205" s="86">
        <v>0</v>
      </c>
      <c r="I205" s="86">
        <v>0</v>
      </c>
      <c r="J205" s="60">
        <v>0</v>
      </c>
      <c r="K205" s="15"/>
      <c r="L205" s="3">
        <f t="shared" si="63"/>
        <v>0</v>
      </c>
    </row>
    <row r="206" spans="1:12" ht="49.5">
      <c r="A206" s="193"/>
      <c r="B206" s="198"/>
      <c r="C206" s="142" t="s">
        <v>167</v>
      </c>
      <c r="D206" s="121">
        <v>0</v>
      </c>
      <c r="E206" s="86">
        <v>0</v>
      </c>
      <c r="F206" s="92">
        <v>0</v>
      </c>
      <c r="G206" s="86">
        <v>0</v>
      </c>
      <c r="H206" s="92">
        <v>0</v>
      </c>
      <c r="I206" s="99">
        <v>0</v>
      </c>
      <c r="J206" s="99">
        <v>0</v>
      </c>
      <c r="K206" s="102"/>
      <c r="L206" s="3">
        <f t="shared" si="63"/>
        <v>0</v>
      </c>
    </row>
    <row r="207" spans="1:12" ht="16.5">
      <c r="A207" s="193"/>
      <c r="B207" s="193"/>
      <c r="C207" s="17" t="s">
        <v>21</v>
      </c>
      <c r="D207" s="121">
        <v>0</v>
      </c>
      <c r="E207" s="86">
        <v>0</v>
      </c>
      <c r="F207" s="86">
        <v>0</v>
      </c>
      <c r="G207" s="86">
        <v>0</v>
      </c>
      <c r="H207" s="86">
        <v>0</v>
      </c>
      <c r="I207" s="86">
        <v>0</v>
      </c>
      <c r="J207" s="60">
        <v>0</v>
      </c>
      <c r="K207" s="15"/>
      <c r="L207" s="3">
        <f t="shared" si="63"/>
        <v>0</v>
      </c>
    </row>
    <row r="208" spans="1:12" ht="33">
      <c r="A208" s="193"/>
      <c r="B208" s="193"/>
      <c r="C208" s="17" t="s">
        <v>18</v>
      </c>
      <c r="D208" s="121">
        <v>0</v>
      </c>
      <c r="E208" s="86">
        <v>0</v>
      </c>
      <c r="F208" s="86">
        <v>0</v>
      </c>
      <c r="G208" s="86">
        <v>0</v>
      </c>
      <c r="H208" s="86">
        <v>0</v>
      </c>
      <c r="I208" s="86">
        <v>0</v>
      </c>
      <c r="J208" s="60">
        <v>0</v>
      </c>
      <c r="K208" s="15"/>
      <c r="L208" s="3">
        <f t="shared" si="63"/>
        <v>0</v>
      </c>
    </row>
    <row r="209" spans="1:12" ht="16.5">
      <c r="A209" s="193"/>
      <c r="B209" s="193"/>
      <c r="C209" s="17" t="s">
        <v>12</v>
      </c>
      <c r="D209" s="121">
        <v>0</v>
      </c>
      <c r="E209" s="86">
        <v>0</v>
      </c>
      <c r="F209" s="86">
        <v>0</v>
      </c>
      <c r="G209" s="86">
        <v>0</v>
      </c>
      <c r="H209" s="86">
        <v>0</v>
      </c>
      <c r="I209" s="86">
        <v>0</v>
      </c>
      <c r="J209" s="60">
        <v>0</v>
      </c>
      <c r="K209" s="15"/>
      <c r="L209" s="3">
        <f t="shared" si="63"/>
        <v>0</v>
      </c>
    </row>
    <row r="210" spans="1:12" ht="33">
      <c r="A210" s="193"/>
      <c r="B210" s="193"/>
      <c r="C210" s="17" t="s">
        <v>13</v>
      </c>
      <c r="D210" s="121">
        <v>0</v>
      </c>
      <c r="E210" s="86">
        <v>0</v>
      </c>
      <c r="F210" s="86">
        <v>0</v>
      </c>
      <c r="G210" s="86">
        <v>0</v>
      </c>
      <c r="H210" s="86">
        <v>0</v>
      </c>
      <c r="I210" s="86">
        <v>0</v>
      </c>
      <c r="J210" s="60">
        <v>0</v>
      </c>
      <c r="K210" s="15"/>
      <c r="L210" s="3">
        <f t="shared" si="63"/>
        <v>0</v>
      </c>
    </row>
    <row r="211" spans="1:12" ht="33">
      <c r="A211" s="193"/>
      <c r="B211" s="193"/>
      <c r="C211" s="17" t="s">
        <v>14</v>
      </c>
      <c r="D211" s="121">
        <v>0</v>
      </c>
      <c r="E211" s="86">
        <v>0</v>
      </c>
      <c r="F211" s="86">
        <v>0</v>
      </c>
      <c r="G211" s="86">
        <v>0</v>
      </c>
      <c r="H211" s="86">
        <v>0</v>
      </c>
      <c r="I211" s="86">
        <v>0</v>
      </c>
      <c r="J211" s="60">
        <v>0</v>
      </c>
      <c r="K211" s="15"/>
      <c r="L211" s="3">
        <f t="shared" si="63"/>
        <v>0</v>
      </c>
    </row>
    <row r="212" spans="1:12" ht="16.5">
      <c r="A212" s="193" t="s">
        <v>66</v>
      </c>
      <c r="B212" s="193" t="s">
        <v>131</v>
      </c>
      <c r="C212" s="54"/>
      <c r="D212" s="123"/>
      <c r="E212" s="86"/>
      <c r="F212" s="86"/>
      <c r="G212" s="86"/>
      <c r="H212" s="86"/>
      <c r="I212" s="86"/>
      <c r="J212" s="60"/>
      <c r="K212" s="15"/>
      <c r="L212" s="3">
        <f t="shared" si="63"/>
        <v>0</v>
      </c>
    </row>
    <row r="213" spans="1:12" ht="16.5">
      <c r="A213" s="193"/>
      <c r="B213" s="193"/>
      <c r="C213" s="41" t="s">
        <v>196</v>
      </c>
      <c r="D213" s="121">
        <v>0</v>
      </c>
      <c r="E213" s="86">
        <v>0</v>
      </c>
      <c r="F213" s="87">
        <f>F219+F223</f>
        <v>1034.53</v>
      </c>
      <c r="G213" s="86">
        <f>G219+G223</f>
        <v>953.77</v>
      </c>
      <c r="H213" s="86">
        <f>H219+H223</f>
        <v>0</v>
      </c>
      <c r="I213" s="86">
        <v>0</v>
      </c>
      <c r="J213" s="60">
        <v>0</v>
      </c>
      <c r="K213" s="15"/>
      <c r="L213" s="3">
        <f t="shared" si="63"/>
        <v>1988.3</v>
      </c>
    </row>
    <row r="214" spans="1:12" ht="16.5">
      <c r="A214" s="193"/>
      <c r="B214" s="193"/>
      <c r="C214" s="156" t="s">
        <v>194</v>
      </c>
      <c r="D214" s="154">
        <f>D213</f>
        <v>0</v>
      </c>
      <c r="E214" s="154">
        <f t="shared" ref="E214:J214" si="65">E213</f>
        <v>0</v>
      </c>
      <c r="F214" s="154">
        <f t="shared" si="65"/>
        <v>1034.53</v>
      </c>
      <c r="G214" s="154">
        <f t="shared" si="65"/>
        <v>953.77</v>
      </c>
      <c r="H214" s="154">
        <f t="shared" si="65"/>
        <v>0</v>
      </c>
      <c r="I214" s="154">
        <f t="shared" si="65"/>
        <v>0</v>
      </c>
      <c r="J214" s="154">
        <f t="shared" si="65"/>
        <v>0</v>
      </c>
      <c r="K214" s="15"/>
      <c r="L214" s="3"/>
    </row>
    <row r="215" spans="1:12" ht="16.5">
      <c r="A215" s="193"/>
      <c r="B215" s="193"/>
      <c r="C215" s="156" t="s">
        <v>195</v>
      </c>
      <c r="D215" s="154">
        <v>0</v>
      </c>
      <c r="E215" s="154">
        <v>0</v>
      </c>
      <c r="F215" s="154">
        <v>0</v>
      </c>
      <c r="G215" s="154">
        <v>0</v>
      </c>
      <c r="H215" s="154">
        <v>0</v>
      </c>
      <c r="I215" s="154">
        <v>0</v>
      </c>
      <c r="J215" s="154">
        <v>0</v>
      </c>
      <c r="K215" s="15"/>
      <c r="L215" s="3"/>
    </row>
    <row r="216" spans="1:12" ht="16.5">
      <c r="A216" s="193"/>
      <c r="B216" s="193"/>
      <c r="C216" s="55" t="s">
        <v>5</v>
      </c>
      <c r="D216" s="121">
        <v>0</v>
      </c>
      <c r="E216" s="86">
        <v>0</v>
      </c>
      <c r="F216" s="86">
        <v>0</v>
      </c>
      <c r="G216" s="86">
        <v>0</v>
      </c>
      <c r="H216" s="86">
        <v>0</v>
      </c>
      <c r="I216" s="86">
        <v>0</v>
      </c>
      <c r="J216" s="60">
        <v>0</v>
      </c>
      <c r="K216" s="15"/>
      <c r="L216" s="3">
        <f t="shared" si="63"/>
        <v>0</v>
      </c>
    </row>
    <row r="217" spans="1:12" ht="33">
      <c r="A217" s="193"/>
      <c r="B217" s="198"/>
      <c r="C217" s="101" t="s">
        <v>6</v>
      </c>
      <c r="D217" s="121">
        <v>0</v>
      </c>
      <c r="E217" s="86">
        <v>0</v>
      </c>
      <c r="F217" s="86">
        <v>0</v>
      </c>
      <c r="G217" s="86">
        <v>0</v>
      </c>
      <c r="H217" s="86">
        <v>0</v>
      </c>
      <c r="I217" s="99">
        <v>0</v>
      </c>
      <c r="J217" s="99">
        <v>0</v>
      </c>
      <c r="K217" s="15"/>
      <c r="L217" s="3">
        <f t="shared" si="63"/>
        <v>0</v>
      </c>
    </row>
    <row r="218" spans="1:12" ht="16.5">
      <c r="A218" s="193"/>
      <c r="B218" s="193"/>
      <c r="C218" s="54" t="s">
        <v>127</v>
      </c>
      <c r="D218" s="121">
        <v>0</v>
      </c>
      <c r="E218" s="86">
        <v>0</v>
      </c>
      <c r="F218" s="86">
        <v>0</v>
      </c>
      <c r="G218" s="86">
        <v>0</v>
      </c>
      <c r="H218" s="86">
        <v>0</v>
      </c>
      <c r="I218" s="86">
        <v>0</v>
      </c>
      <c r="J218" s="60">
        <v>0</v>
      </c>
      <c r="K218" s="15"/>
      <c r="L218" s="3">
        <f t="shared" si="63"/>
        <v>0</v>
      </c>
    </row>
    <row r="219" spans="1:12" ht="16.5">
      <c r="A219" s="193"/>
      <c r="B219" s="193"/>
      <c r="C219" s="162" t="s">
        <v>198</v>
      </c>
      <c r="D219" s="121">
        <v>0</v>
      </c>
      <c r="E219" s="86">
        <v>0</v>
      </c>
      <c r="F219" s="87">
        <f>F220+F222</f>
        <v>1034.53</v>
      </c>
      <c r="G219" s="87">
        <f>G220+G222</f>
        <v>953.77</v>
      </c>
      <c r="H219" s="86">
        <f>H220</f>
        <v>0</v>
      </c>
      <c r="I219" s="86">
        <v>0</v>
      </c>
      <c r="J219" s="60">
        <v>0</v>
      </c>
      <c r="K219" s="15"/>
      <c r="L219" s="3">
        <f t="shared" si="63"/>
        <v>1988.3</v>
      </c>
    </row>
    <row r="220" spans="1:12" ht="49.5">
      <c r="A220" s="193"/>
      <c r="B220" s="198"/>
      <c r="C220" s="142" t="s">
        <v>167</v>
      </c>
      <c r="D220" s="121">
        <v>0</v>
      </c>
      <c r="E220" s="86">
        <v>0</v>
      </c>
      <c r="F220" s="87">
        <f>F221</f>
        <v>707.97</v>
      </c>
      <c r="G220" s="87">
        <f>G221</f>
        <v>737.1</v>
      </c>
      <c r="H220" s="86">
        <v>0</v>
      </c>
      <c r="I220" s="99">
        <v>0</v>
      </c>
      <c r="J220" s="99">
        <v>0</v>
      </c>
      <c r="K220" s="15"/>
      <c r="L220" s="3">
        <f t="shared" si="63"/>
        <v>1445.0700000000002</v>
      </c>
    </row>
    <row r="221" spans="1:12" ht="66">
      <c r="A221" s="193"/>
      <c r="B221" s="193"/>
      <c r="C221" s="142" t="s">
        <v>168</v>
      </c>
      <c r="D221" s="121">
        <v>0</v>
      </c>
      <c r="E221" s="86">
        <v>0</v>
      </c>
      <c r="F221" s="86">
        <v>707.97</v>
      </c>
      <c r="G221" s="87">
        <v>737.1</v>
      </c>
      <c r="H221" s="86">
        <v>0</v>
      </c>
      <c r="I221" s="86">
        <v>0</v>
      </c>
      <c r="J221" s="60">
        <v>0</v>
      </c>
      <c r="K221" s="15"/>
      <c r="L221" s="3">
        <f t="shared" si="63"/>
        <v>1445.0700000000002</v>
      </c>
    </row>
    <row r="222" spans="1:12" ht="82.5">
      <c r="A222" s="193"/>
      <c r="B222" s="193"/>
      <c r="C222" s="22" t="s">
        <v>169</v>
      </c>
      <c r="D222" s="121">
        <v>0</v>
      </c>
      <c r="E222" s="86">
        <v>0</v>
      </c>
      <c r="F222" s="86">
        <v>326.56</v>
      </c>
      <c r="G222" s="87">
        <v>216.67</v>
      </c>
      <c r="H222" s="154">
        <v>0</v>
      </c>
      <c r="I222" s="154">
        <v>0</v>
      </c>
      <c r="J222" s="154">
        <v>0</v>
      </c>
      <c r="K222" s="15"/>
      <c r="L222" s="3">
        <f t="shared" si="63"/>
        <v>543.23</v>
      </c>
    </row>
    <row r="223" spans="1:12" ht="33">
      <c r="A223" s="193"/>
      <c r="B223" s="193"/>
      <c r="C223" s="54" t="s">
        <v>9</v>
      </c>
      <c r="D223" s="121">
        <v>0</v>
      </c>
      <c r="E223" s="86">
        <v>0</v>
      </c>
      <c r="F223" s="86">
        <v>0</v>
      </c>
      <c r="G223" s="86">
        <v>0</v>
      </c>
      <c r="H223" s="86">
        <v>0</v>
      </c>
      <c r="I223" s="86">
        <v>0</v>
      </c>
      <c r="J223" s="60">
        <v>0</v>
      </c>
      <c r="K223" s="15"/>
      <c r="L223" s="3">
        <f t="shared" si="63"/>
        <v>0</v>
      </c>
    </row>
    <row r="224" spans="1:12" ht="49.5">
      <c r="A224" s="193"/>
      <c r="B224" s="193"/>
      <c r="C224" s="142" t="s">
        <v>167</v>
      </c>
      <c r="D224" s="121">
        <v>0</v>
      </c>
      <c r="E224" s="86">
        <v>0</v>
      </c>
      <c r="F224" s="86">
        <v>0</v>
      </c>
      <c r="G224" s="86">
        <v>0</v>
      </c>
      <c r="H224" s="86">
        <v>0</v>
      </c>
      <c r="I224" s="86">
        <v>0</v>
      </c>
      <c r="J224" s="60">
        <v>0</v>
      </c>
      <c r="K224" s="15"/>
      <c r="L224" s="3">
        <f t="shared" si="63"/>
        <v>0</v>
      </c>
    </row>
    <row r="225" spans="1:13" ht="16.5">
      <c r="A225" s="193"/>
      <c r="B225" s="193"/>
      <c r="C225" s="54" t="s">
        <v>127</v>
      </c>
      <c r="D225" s="121">
        <v>0</v>
      </c>
      <c r="E225" s="86">
        <v>0</v>
      </c>
      <c r="F225" s="86">
        <v>0</v>
      </c>
      <c r="G225" s="86">
        <v>0</v>
      </c>
      <c r="H225" s="86">
        <v>0</v>
      </c>
      <c r="I225" s="86">
        <v>0</v>
      </c>
      <c r="J225" s="60">
        <v>0</v>
      </c>
      <c r="K225" s="15"/>
      <c r="L225" s="3">
        <f t="shared" si="63"/>
        <v>0</v>
      </c>
    </row>
    <row r="226" spans="1:13" ht="16.5">
      <c r="A226" s="193"/>
      <c r="B226" s="193"/>
      <c r="C226" s="54" t="s">
        <v>21</v>
      </c>
      <c r="D226" s="121">
        <v>0</v>
      </c>
      <c r="E226" s="86">
        <v>0</v>
      </c>
      <c r="F226" s="86">
        <v>0</v>
      </c>
      <c r="G226" s="86">
        <v>0</v>
      </c>
      <c r="H226" s="86">
        <v>0</v>
      </c>
      <c r="I226" s="86">
        <v>0</v>
      </c>
      <c r="J226" s="60">
        <v>0</v>
      </c>
      <c r="K226" s="15"/>
      <c r="L226" s="3">
        <f t="shared" si="63"/>
        <v>0</v>
      </c>
    </row>
    <row r="227" spans="1:13" ht="33">
      <c r="A227" s="193"/>
      <c r="B227" s="193"/>
      <c r="C227" s="54" t="s">
        <v>18</v>
      </c>
      <c r="D227" s="121">
        <v>0</v>
      </c>
      <c r="E227" s="86">
        <v>0</v>
      </c>
      <c r="F227" s="86">
        <v>0</v>
      </c>
      <c r="G227" s="86">
        <v>0</v>
      </c>
      <c r="H227" s="86">
        <v>0</v>
      </c>
      <c r="I227" s="86">
        <v>0</v>
      </c>
      <c r="J227" s="60">
        <v>0</v>
      </c>
      <c r="K227" s="15"/>
      <c r="L227" s="3">
        <f t="shared" si="63"/>
        <v>0</v>
      </c>
    </row>
    <row r="228" spans="1:13" ht="16.5">
      <c r="A228" s="193"/>
      <c r="B228" s="193"/>
      <c r="C228" s="54" t="s">
        <v>12</v>
      </c>
      <c r="D228" s="121">
        <v>0</v>
      </c>
      <c r="E228" s="86">
        <v>0</v>
      </c>
      <c r="F228" s="86">
        <v>0</v>
      </c>
      <c r="G228" s="86">
        <v>0</v>
      </c>
      <c r="H228" s="86">
        <v>0</v>
      </c>
      <c r="I228" s="86">
        <v>0</v>
      </c>
      <c r="J228" s="60">
        <v>0</v>
      </c>
      <c r="K228" s="15"/>
      <c r="L228" s="3">
        <f t="shared" si="63"/>
        <v>0</v>
      </c>
    </row>
    <row r="229" spans="1:13" ht="16.5">
      <c r="A229" s="193"/>
      <c r="B229" s="193"/>
      <c r="C229" s="54" t="s">
        <v>27</v>
      </c>
      <c r="D229" s="121">
        <v>0</v>
      </c>
      <c r="E229" s="86">
        <v>0</v>
      </c>
      <c r="F229" s="86">
        <v>0</v>
      </c>
      <c r="G229" s="86">
        <v>0</v>
      </c>
      <c r="H229" s="86">
        <v>0</v>
      </c>
      <c r="I229" s="86">
        <v>0</v>
      </c>
      <c r="J229" s="60">
        <v>0</v>
      </c>
      <c r="K229" s="15"/>
      <c r="L229" s="3">
        <f t="shared" si="63"/>
        <v>0</v>
      </c>
    </row>
    <row r="230" spans="1:13" ht="33">
      <c r="A230" s="193"/>
      <c r="B230" s="195"/>
      <c r="C230" s="54" t="s">
        <v>14</v>
      </c>
      <c r="D230" s="121">
        <v>0</v>
      </c>
      <c r="E230" s="86">
        <v>0</v>
      </c>
      <c r="F230" s="86">
        <v>0</v>
      </c>
      <c r="G230" s="86">
        <v>0</v>
      </c>
      <c r="H230" s="86">
        <v>0</v>
      </c>
      <c r="I230" s="86">
        <v>0</v>
      </c>
      <c r="J230" s="60">
        <v>0</v>
      </c>
      <c r="K230" s="15"/>
      <c r="L230" s="3">
        <f t="shared" si="63"/>
        <v>0</v>
      </c>
    </row>
    <row r="231" spans="1:13" ht="16.5">
      <c r="A231" s="193" t="s">
        <v>128</v>
      </c>
      <c r="B231" s="193" t="s">
        <v>132</v>
      </c>
      <c r="C231" s="54"/>
      <c r="D231" s="123"/>
      <c r="E231" s="86"/>
      <c r="F231" s="86"/>
      <c r="G231" s="86"/>
      <c r="H231" s="86"/>
      <c r="I231" s="86"/>
      <c r="J231" s="60"/>
      <c r="K231" s="15"/>
      <c r="L231" s="3">
        <f t="shared" si="63"/>
        <v>0</v>
      </c>
    </row>
    <row r="232" spans="1:13" ht="16.5">
      <c r="A232" s="193"/>
      <c r="B232" s="193"/>
      <c r="C232" s="41" t="s">
        <v>196</v>
      </c>
      <c r="D232" s="121">
        <v>0</v>
      </c>
      <c r="E232" s="86">
        <v>0</v>
      </c>
      <c r="F232" s="86">
        <f>F235</f>
        <v>299.57</v>
      </c>
      <c r="G232" s="87">
        <f>H234+G235</f>
        <v>21320.9</v>
      </c>
      <c r="H232" s="87">
        <f>H234</f>
        <v>6916.21</v>
      </c>
      <c r="I232" s="86">
        <v>0</v>
      </c>
      <c r="J232" s="60">
        <v>0</v>
      </c>
      <c r="K232" s="15"/>
      <c r="L232" s="3">
        <f t="shared" si="63"/>
        <v>28536.68</v>
      </c>
    </row>
    <row r="233" spans="1:13" ht="25.5" customHeight="1">
      <c r="A233" s="193"/>
      <c r="B233" s="193"/>
      <c r="C233" s="156" t="s">
        <v>194</v>
      </c>
      <c r="D233" s="163">
        <v>0</v>
      </c>
      <c r="E233" s="121">
        <v>0</v>
      </c>
      <c r="F233" s="86">
        <f>F232</f>
        <v>299.57</v>
      </c>
      <c r="G233" s="87">
        <f>G232</f>
        <v>21320.9</v>
      </c>
      <c r="H233" s="86">
        <v>0</v>
      </c>
      <c r="I233" s="86">
        <v>0</v>
      </c>
      <c r="J233" s="86">
        <v>0</v>
      </c>
      <c r="K233" s="60">
        <v>0</v>
      </c>
      <c r="L233" s="15"/>
      <c r="M233" s="3">
        <f t="shared" si="63"/>
        <v>21620.47</v>
      </c>
    </row>
    <row r="234" spans="1:13" ht="30.75" customHeight="1">
      <c r="A234" s="193"/>
      <c r="B234" s="193"/>
      <c r="C234" s="156" t="s">
        <v>195</v>
      </c>
      <c r="D234" s="163">
        <v>0</v>
      </c>
      <c r="E234" s="121">
        <v>0</v>
      </c>
      <c r="F234" s="86">
        <v>0</v>
      </c>
      <c r="G234" s="79">
        <v>0</v>
      </c>
      <c r="H234" s="87">
        <f>H238</f>
        <v>6916.21</v>
      </c>
      <c r="I234" s="86">
        <v>0</v>
      </c>
      <c r="J234" s="86">
        <v>0</v>
      </c>
      <c r="K234" s="60">
        <v>0</v>
      </c>
      <c r="L234" s="15"/>
      <c r="M234" s="3">
        <f t="shared" si="63"/>
        <v>6916.21</v>
      </c>
    </row>
    <row r="235" spans="1:13" ht="33">
      <c r="A235" s="193"/>
      <c r="B235" s="193"/>
      <c r="C235" s="54" t="s">
        <v>9</v>
      </c>
      <c r="D235" s="121">
        <v>0</v>
      </c>
      <c r="E235" s="86">
        <v>0</v>
      </c>
      <c r="F235" s="86">
        <f>F238+F241</f>
        <v>299.57</v>
      </c>
      <c r="G235" s="87">
        <f>G238+G241</f>
        <v>14404.69</v>
      </c>
      <c r="H235" s="86">
        <v>0</v>
      </c>
      <c r="I235" s="86">
        <v>0</v>
      </c>
      <c r="J235" s="60">
        <v>0</v>
      </c>
      <c r="K235" s="15"/>
      <c r="L235" s="3">
        <f t="shared" si="63"/>
        <v>14704.26</v>
      </c>
    </row>
    <row r="236" spans="1:13" ht="16.5">
      <c r="A236" s="193"/>
      <c r="B236" s="193"/>
      <c r="C236" s="156" t="s">
        <v>194</v>
      </c>
      <c r="D236" s="154">
        <f>D235</f>
        <v>0</v>
      </c>
      <c r="E236" s="154">
        <f t="shared" ref="E236:J236" si="66">E235</f>
        <v>0</v>
      </c>
      <c r="F236" s="154">
        <f t="shared" si="66"/>
        <v>299.57</v>
      </c>
      <c r="G236" s="154">
        <f t="shared" si="66"/>
        <v>14404.69</v>
      </c>
      <c r="H236" s="154">
        <f t="shared" si="66"/>
        <v>0</v>
      </c>
      <c r="I236" s="154">
        <f t="shared" si="66"/>
        <v>0</v>
      </c>
      <c r="J236" s="154">
        <f t="shared" si="66"/>
        <v>0</v>
      </c>
      <c r="K236" s="15"/>
      <c r="L236" s="3"/>
    </row>
    <row r="237" spans="1:13" ht="16.5">
      <c r="A237" s="193"/>
      <c r="B237" s="193"/>
      <c r="C237" s="156" t="s">
        <v>195</v>
      </c>
      <c r="D237" s="154">
        <v>0</v>
      </c>
      <c r="E237" s="154">
        <v>0</v>
      </c>
      <c r="F237" s="154">
        <v>0</v>
      </c>
      <c r="G237" s="154">
        <v>0</v>
      </c>
      <c r="H237" s="154">
        <v>0</v>
      </c>
      <c r="I237" s="154">
        <v>0</v>
      </c>
      <c r="J237" s="154">
        <v>0</v>
      </c>
      <c r="K237" s="15"/>
      <c r="L237" s="3"/>
    </row>
    <row r="238" spans="1:13" ht="49.5">
      <c r="A238" s="193"/>
      <c r="B238" s="193"/>
      <c r="C238" s="142" t="s">
        <v>167</v>
      </c>
      <c r="D238" s="121">
        <v>0</v>
      </c>
      <c r="E238" s="86">
        <v>0</v>
      </c>
      <c r="F238" s="87">
        <f>F240</f>
        <v>263.2</v>
      </c>
      <c r="G238" s="87">
        <f>G240</f>
        <v>14380.53</v>
      </c>
      <c r="H238" s="86">
        <f>H240</f>
        <v>6916.21</v>
      </c>
      <c r="I238" s="86">
        <v>0</v>
      </c>
      <c r="J238" s="60">
        <v>0</v>
      </c>
      <c r="K238" s="15"/>
      <c r="L238" s="3">
        <f t="shared" si="63"/>
        <v>21559.940000000002</v>
      </c>
    </row>
    <row r="239" spans="1:13" ht="16.5">
      <c r="A239" s="193"/>
      <c r="B239" s="193"/>
      <c r="C239" s="156" t="s">
        <v>194</v>
      </c>
      <c r="D239" s="154">
        <f>D238</f>
        <v>0</v>
      </c>
      <c r="E239" s="154">
        <f t="shared" ref="E239:J239" si="67">E238</f>
        <v>0</v>
      </c>
      <c r="F239" s="87">
        <f t="shared" si="67"/>
        <v>263.2</v>
      </c>
      <c r="G239" s="154">
        <f t="shared" si="67"/>
        <v>14380.53</v>
      </c>
      <c r="H239" s="154">
        <f t="shared" si="67"/>
        <v>6916.21</v>
      </c>
      <c r="I239" s="154">
        <f t="shared" si="67"/>
        <v>0</v>
      </c>
      <c r="J239" s="154">
        <f t="shared" si="67"/>
        <v>0</v>
      </c>
      <c r="K239" s="15"/>
      <c r="L239" s="3"/>
    </row>
    <row r="240" spans="1:13" ht="66">
      <c r="A240" s="193"/>
      <c r="B240" s="193"/>
      <c r="C240" s="142" t="s">
        <v>168</v>
      </c>
      <c r="D240" s="121">
        <v>0</v>
      </c>
      <c r="E240" s="86">
        <v>0</v>
      </c>
      <c r="F240" s="87">
        <v>263.2</v>
      </c>
      <c r="G240" s="87">
        <v>14380.53</v>
      </c>
      <c r="H240" s="191">
        <v>6916.21</v>
      </c>
      <c r="I240" s="86">
        <v>0</v>
      </c>
      <c r="J240" s="60">
        <v>0</v>
      </c>
      <c r="K240" s="15"/>
      <c r="L240" s="3">
        <f t="shared" si="63"/>
        <v>21559.940000000002</v>
      </c>
    </row>
    <row r="241" spans="1:15" ht="82.5">
      <c r="A241" s="193"/>
      <c r="B241" s="193"/>
      <c r="C241" s="22" t="s">
        <v>169</v>
      </c>
      <c r="D241" s="121">
        <v>0</v>
      </c>
      <c r="E241" s="86">
        <v>0</v>
      </c>
      <c r="F241" s="86">
        <v>36.369999999999997</v>
      </c>
      <c r="G241" s="87">
        <v>24.16</v>
      </c>
      <c r="H241" s="154">
        <v>0</v>
      </c>
      <c r="I241" s="154">
        <v>0</v>
      </c>
      <c r="J241" s="154">
        <v>0</v>
      </c>
      <c r="K241" s="15"/>
      <c r="L241" s="3">
        <f t="shared" si="63"/>
        <v>60.53</v>
      </c>
    </row>
    <row r="242" spans="1:15" ht="16.5">
      <c r="A242" s="193"/>
      <c r="B242" s="193"/>
      <c r="C242" s="156" t="s">
        <v>194</v>
      </c>
      <c r="D242" s="154">
        <f>D241</f>
        <v>0</v>
      </c>
      <c r="E242" s="154">
        <f t="shared" ref="E242:J242" si="68">E241</f>
        <v>0</v>
      </c>
      <c r="F242" s="154">
        <f t="shared" si="68"/>
        <v>36.369999999999997</v>
      </c>
      <c r="G242" s="154">
        <f t="shared" si="68"/>
        <v>24.16</v>
      </c>
      <c r="H242" s="154">
        <f t="shared" si="68"/>
        <v>0</v>
      </c>
      <c r="I242" s="154">
        <f t="shared" si="68"/>
        <v>0</v>
      </c>
      <c r="J242" s="154">
        <f t="shared" si="68"/>
        <v>0</v>
      </c>
      <c r="K242" s="15"/>
      <c r="L242" s="3"/>
    </row>
    <row r="243" spans="1:15" ht="16.5">
      <c r="A243" s="193"/>
      <c r="B243" s="193"/>
      <c r="C243" s="54" t="s">
        <v>21</v>
      </c>
      <c r="D243" s="121">
        <v>0</v>
      </c>
      <c r="E243" s="86">
        <v>0</v>
      </c>
      <c r="F243" s="86">
        <v>0</v>
      </c>
      <c r="G243" s="86">
        <v>0</v>
      </c>
      <c r="H243" s="86">
        <v>0</v>
      </c>
      <c r="I243" s="86">
        <v>0</v>
      </c>
      <c r="J243" s="60">
        <v>0</v>
      </c>
      <c r="K243" s="15"/>
      <c r="L243" s="3">
        <f t="shared" si="63"/>
        <v>0</v>
      </c>
    </row>
    <row r="244" spans="1:15" ht="33">
      <c r="A244" s="193"/>
      <c r="B244" s="193"/>
      <c r="C244" s="54" t="s">
        <v>18</v>
      </c>
      <c r="D244" s="121">
        <v>0</v>
      </c>
      <c r="E244" s="86">
        <v>0</v>
      </c>
      <c r="F244" s="86">
        <v>0</v>
      </c>
      <c r="G244" s="86">
        <v>0</v>
      </c>
      <c r="H244" s="86">
        <v>0</v>
      </c>
      <c r="I244" s="86">
        <v>0</v>
      </c>
      <c r="J244" s="60">
        <v>0</v>
      </c>
      <c r="K244" s="15"/>
      <c r="L244" s="3">
        <f t="shared" si="63"/>
        <v>0</v>
      </c>
    </row>
    <row r="245" spans="1:15" ht="16.5">
      <c r="A245" s="193"/>
      <c r="B245" s="193"/>
      <c r="C245" s="54" t="s">
        <v>12</v>
      </c>
      <c r="D245" s="121">
        <v>0</v>
      </c>
      <c r="E245" s="86">
        <v>0</v>
      </c>
      <c r="F245" s="86">
        <v>0</v>
      </c>
      <c r="G245" s="86">
        <v>0</v>
      </c>
      <c r="H245" s="86">
        <v>0</v>
      </c>
      <c r="I245" s="86">
        <v>0</v>
      </c>
      <c r="J245" s="60">
        <v>0</v>
      </c>
      <c r="K245" s="15"/>
      <c r="L245" s="3">
        <f t="shared" si="63"/>
        <v>0</v>
      </c>
    </row>
    <row r="246" spans="1:15" ht="16.5">
      <c r="A246" s="193"/>
      <c r="B246" s="193"/>
      <c r="C246" s="54" t="s">
        <v>27</v>
      </c>
      <c r="D246" s="121">
        <v>0</v>
      </c>
      <c r="E246" s="86">
        <v>0</v>
      </c>
      <c r="F246" s="86">
        <v>0</v>
      </c>
      <c r="G246" s="86">
        <v>0</v>
      </c>
      <c r="H246" s="86">
        <v>0</v>
      </c>
      <c r="I246" s="86">
        <v>0</v>
      </c>
      <c r="J246" s="60">
        <v>0</v>
      </c>
      <c r="K246" s="15"/>
      <c r="L246" s="3">
        <f t="shared" si="63"/>
        <v>0</v>
      </c>
    </row>
    <row r="247" spans="1:15" ht="33">
      <c r="A247" s="193"/>
      <c r="B247" s="195"/>
      <c r="C247" s="54" t="s">
        <v>14</v>
      </c>
      <c r="D247" s="121">
        <v>0</v>
      </c>
      <c r="E247" s="86">
        <v>0</v>
      </c>
      <c r="F247" s="86">
        <v>0</v>
      </c>
      <c r="G247" s="86">
        <v>0</v>
      </c>
      <c r="H247" s="86">
        <v>0</v>
      </c>
      <c r="I247" s="86">
        <v>0</v>
      </c>
      <c r="J247" s="60">
        <v>0</v>
      </c>
      <c r="K247" s="15"/>
      <c r="L247" s="3">
        <f t="shared" si="63"/>
        <v>0</v>
      </c>
    </row>
    <row r="248" spans="1:15" ht="16.5">
      <c r="A248" s="193" t="s">
        <v>129</v>
      </c>
      <c r="B248" s="193" t="s">
        <v>130</v>
      </c>
      <c r="C248" s="17"/>
      <c r="D248" s="123"/>
      <c r="E248" s="86"/>
      <c r="F248" s="86"/>
      <c r="G248" s="86"/>
      <c r="H248" s="86"/>
      <c r="I248" s="86"/>
      <c r="J248" s="60"/>
      <c r="K248" s="15"/>
      <c r="L248" s="3">
        <f t="shared" si="63"/>
        <v>0</v>
      </c>
    </row>
    <row r="249" spans="1:15" ht="16.5">
      <c r="A249" s="193"/>
      <c r="B249" s="193"/>
      <c r="C249" s="41" t="s">
        <v>196</v>
      </c>
      <c r="D249" s="79">
        <f>D257</f>
        <v>0</v>
      </c>
      <c r="E249" s="86">
        <v>0</v>
      </c>
      <c r="F249" s="87">
        <f>F253+F259</f>
        <v>26807.309999999998</v>
      </c>
      <c r="G249" s="87">
        <f>G253+G259</f>
        <v>26807.32</v>
      </c>
      <c r="H249" s="86">
        <f>H253+H259</f>
        <v>0</v>
      </c>
      <c r="I249" s="86">
        <v>0</v>
      </c>
      <c r="J249" s="60">
        <v>0</v>
      </c>
      <c r="K249" s="15"/>
      <c r="L249" s="3">
        <f t="shared" si="63"/>
        <v>53614.63</v>
      </c>
    </row>
    <row r="250" spans="1:15" ht="16.5">
      <c r="A250" s="193"/>
      <c r="B250" s="193"/>
      <c r="C250" s="156" t="s">
        <v>194</v>
      </c>
      <c r="D250" s="79">
        <f>D249</f>
        <v>0</v>
      </c>
      <c r="E250" s="79">
        <f t="shared" ref="E250:J250" si="69">E249</f>
        <v>0</v>
      </c>
      <c r="F250" s="79">
        <f t="shared" si="69"/>
        <v>26807.309999999998</v>
      </c>
      <c r="G250" s="79">
        <f t="shared" si="69"/>
        <v>26807.32</v>
      </c>
      <c r="H250" s="79">
        <f t="shared" si="69"/>
        <v>0</v>
      </c>
      <c r="I250" s="79">
        <f t="shared" si="69"/>
        <v>0</v>
      </c>
      <c r="J250" s="79">
        <f t="shared" si="69"/>
        <v>0</v>
      </c>
      <c r="K250" s="15"/>
      <c r="L250" s="3"/>
    </row>
    <row r="251" spans="1:15" ht="16.5">
      <c r="A251" s="193"/>
      <c r="B251" s="193"/>
      <c r="C251" s="156" t="s">
        <v>195</v>
      </c>
      <c r="D251" s="154">
        <v>0</v>
      </c>
      <c r="E251" s="154">
        <v>0</v>
      </c>
      <c r="F251" s="154">
        <v>0</v>
      </c>
      <c r="G251" s="154">
        <v>0</v>
      </c>
      <c r="H251" s="154">
        <v>0</v>
      </c>
      <c r="I251" s="154">
        <v>0</v>
      </c>
      <c r="J251" s="154">
        <v>0</v>
      </c>
      <c r="K251" s="15"/>
      <c r="L251" s="3"/>
    </row>
    <row r="252" spans="1:15" ht="16.5">
      <c r="A252" s="193"/>
      <c r="B252" s="193"/>
      <c r="C252" s="21" t="s">
        <v>5</v>
      </c>
      <c r="D252" s="79">
        <v>0</v>
      </c>
      <c r="E252" s="86">
        <v>0</v>
      </c>
      <c r="F252" s="86">
        <v>0</v>
      </c>
      <c r="G252" s="86">
        <v>0</v>
      </c>
      <c r="H252" s="86">
        <v>0</v>
      </c>
      <c r="I252" s="86">
        <v>0</v>
      </c>
      <c r="J252" s="60">
        <v>0</v>
      </c>
      <c r="K252" s="15"/>
      <c r="L252" s="3">
        <f t="shared" si="63"/>
        <v>0</v>
      </c>
    </row>
    <row r="253" spans="1:15" ht="16.5">
      <c r="A253" s="193"/>
      <c r="B253" s="193"/>
      <c r="C253" s="162" t="s">
        <v>198</v>
      </c>
      <c r="D253" s="79">
        <v>0</v>
      </c>
      <c r="E253" s="103">
        <v>0</v>
      </c>
      <c r="F253" s="109">
        <f>F254+F258</f>
        <v>26539.239999999998</v>
      </c>
      <c r="G253" s="109">
        <f>G254+G258</f>
        <v>26539.239999999998</v>
      </c>
      <c r="H253" s="103">
        <f>H254</f>
        <v>0</v>
      </c>
      <c r="I253" s="86">
        <v>0</v>
      </c>
      <c r="J253" s="60">
        <v>0</v>
      </c>
      <c r="K253" s="15"/>
      <c r="L253" s="3">
        <f t="shared" si="63"/>
        <v>53078.479999999996</v>
      </c>
    </row>
    <row r="254" spans="1:15" ht="48.75" customHeight="1">
      <c r="A254" s="193"/>
      <c r="B254" s="198"/>
      <c r="C254" s="143" t="s">
        <v>167</v>
      </c>
      <c r="D254" s="79">
        <v>0</v>
      </c>
      <c r="E254" s="154">
        <v>0</v>
      </c>
      <c r="F254" s="87">
        <f>F257</f>
        <v>22175.37</v>
      </c>
      <c r="G254" s="87">
        <f>G257</f>
        <v>22175.37</v>
      </c>
      <c r="H254" s="155">
        <v>0</v>
      </c>
      <c r="I254" s="215">
        <v>0</v>
      </c>
      <c r="J254" s="216">
        <v>0</v>
      </c>
      <c r="K254" s="212"/>
      <c r="L254" s="3">
        <f t="shared" si="63"/>
        <v>44350.74</v>
      </c>
    </row>
    <row r="255" spans="1:15" ht="3" hidden="1" customHeight="1">
      <c r="A255" s="193"/>
      <c r="B255" s="198"/>
      <c r="C255" s="23"/>
      <c r="D255" s="144"/>
      <c r="E255" s="125"/>
      <c r="F255" s="110"/>
      <c r="G255" s="110"/>
      <c r="H255" s="107"/>
      <c r="I255" s="215"/>
      <c r="J255" s="216"/>
      <c r="K255" s="212"/>
      <c r="L255" s="3">
        <f t="shared" si="63"/>
        <v>0</v>
      </c>
      <c r="O255" s="3">
        <f>H98+H198+H220+H238+H254+H278+H296+H299+H263+H283</f>
        <v>10511.67</v>
      </c>
    </row>
    <row r="256" spans="1:15" ht="16.5" customHeight="1">
      <c r="A256" s="193"/>
      <c r="B256" s="198"/>
      <c r="C256" s="156" t="s">
        <v>194</v>
      </c>
      <c r="D256" s="144">
        <f>D254</f>
        <v>0</v>
      </c>
      <c r="E256" s="144">
        <f t="shared" ref="E256:J256" si="70">E254</f>
        <v>0</v>
      </c>
      <c r="F256" s="164">
        <f t="shared" si="70"/>
        <v>22175.37</v>
      </c>
      <c r="G256" s="164">
        <f t="shared" si="70"/>
        <v>22175.37</v>
      </c>
      <c r="H256" s="144">
        <f t="shared" si="70"/>
        <v>0</v>
      </c>
      <c r="I256" s="144">
        <f t="shared" si="70"/>
        <v>0</v>
      </c>
      <c r="J256" s="144">
        <f t="shared" si="70"/>
        <v>0</v>
      </c>
      <c r="K256" s="157"/>
      <c r="L256" s="3"/>
      <c r="O256" s="3"/>
    </row>
    <row r="257" spans="1:12" ht="66">
      <c r="A257" s="193"/>
      <c r="B257" s="193"/>
      <c r="C257" s="142" t="s">
        <v>168</v>
      </c>
      <c r="D257" s="130">
        <v>0</v>
      </c>
      <c r="E257" s="104">
        <v>0</v>
      </c>
      <c r="F257" s="104">
        <v>22175.37</v>
      </c>
      <c r="G257" s="104">
        <v>22175.37</v>
      </c>
      <c r="H257" s="104">
        <v>0</v>
      </c>
      <c r="I257" s="86">
        <v>0</v>
      </c>
      <c r="J257" s="60">
        <v>0</v>
      </c>
      <c r="K257" s="15"/>
      <c r="L257" s="3">
        <f t="shared" si="63"/>
        <v>44350.74</v>
      </c>
    </row>
    <row r="258" spans="1:12" ht="82.5">
      <c r="A258" s="193"/>
      <c r="B258" s="193"/>
      <c r="C258" s="22" t="s">
        <v>169</v>
      </c>
      <c r="D258" s="79">
        <v>0</v>
      </c>
      <c r="E258" s="86">
        <v>0</v>
      </c>
      <c r="F258" s="86">
        <v>4363.87</v>
      </c>
      <c r="G258" s="86">
        <v>4363.87</v>
      </c>
      <c r="H258" s="86">
        <v>0</v>
      </c>
      <c r="I258" s="86">
        <v>0</v>
      </c>
      <c r="J258" s="60">
        <v>0</v>
      </c>
      <c r="K258" s="15"/>
      <c r="L258" s="3">
        <f t="shared" si="63"/>
        <v>8727.74</v>
      </c>
    </row>
    <row r="259" spans="1:12" ht="33">
      <c r="A259" s="193"/>
      <c r="B259" s="193"/>
      <c r="C259" s="17" t="s">
        <v>9</v>
      </c>
      <c r="D259" s="79">
        <v>0</v>
      </c>
      <c r="E259" s="86">
        <v>0</v>
      </c>
      <c r="F259" s="86">
        <f>F261+F264</f>
        <v>268.07</v>
      </c>
      <c r="G259" s="87">
        <f>G261+G264</f>
        <v>268.08</v>
      </c>
      <c r="H259" s="86">
        <v>0</v>
      </c>
      <c r="I259" s="86">
        <v>0</v>
      </c>
      <c r="J259" s="60">
        <v>0</v>
      </c>
      <c r="K259" s="15"/>
      <c r="L259" s="3">
        <f t="shared" si="63"/>
        <v>536.15</v>
      </c>
    </row>
    <row r="260" spans="1:12" ht="16.5">
      <c r="A260" s="193"/>
      <c r="B260" s="193"/>
      <c r="C260" s="156" t="s">
        <v>194</v>
      </c>
      <c r="D260" s="79">
        <f>D259</f>
        <v>0</v>
      </c>
      <c r="E260" s="79">
        <f t="shared" ref="E260:J260" si="71">E259</f>
        <v>0</v>
      </c>
      <c r="F260" s="87">
        <f t="shared" si="71"/>
        <v>268.07</v>
      </c>
      <c r="G260" s="87">
        <f t="shared" si="71"/>
        <v>268.08</v>
      </c>
      <c r="H260" s="79">
        <f t="shared" si="71"/>
        <v>0</v>
      </c>
      <c r="I260" s="79">
        <f t="shared" si="71"/>
        <v>0</v>
      </c>
      <c r="J260" s="79">
        <f t="shared" si="71"/>
        <v>0</v>
      </c>
      <c r="K260" s="15"/>
      <c r="L260" s="3"/>
    </row>
    <row r="261" spans="1:12" ht="49.5">
      <c r="A261" s="193"/>
      <c r="B261" s="193"/>
      <c r="C261" s="143" t="s">
        <v>167</v>
      </c>
      <c r="D261" s="79">
        <v>0</v>
      </c>
      <c r="E261" s="86">
        <v>0</v>
      </c>
      <c r="F261" s="86">
        <v>223.99</v>
      </c>
      <c r="G261" s="87">
        <v>224</v>
      </c>
      <c r="H261" s="86">
        <v>0</v>
      </c>
      <c r="I261" s="86">
        <v>0</v>
      </c>
      <c r="J261" s="60">
        <v>0</v>
      </c>
      <c r="K261" s="15"/>
      <c r="L261" s="3">
        <f t="shared" si="63"/>
        <v>447.99</v>
      </c>
    </row>
    <row r="262" spans="1:12" ht="16.5">
      <c r="A262" s="193"/>
      <c r="B262" s="193"/>
      <c r="C262" s="156" t="s">
        <v>194</v>
      </c>
      <c r="D262" s="79">
        <f>D261</f>
        <v>0</v>
      </c>
      <c r="E262" s="79">
        <f t="shared" ref="E262:J262" si="72">E261</f>
        <v>0</v>
      </c>
      <c r="F262" s="87">
        <f t="shared" si="72"/>
        <v>223.99</v>
      </c>
      <c r="G262" s="87">
        <f t="shared" si="72"/>
        <v>224</v>
      </c>
      <c r="H262" s="79">
        <f t="shared" si="72"/>
        <v>0</v>
      </c>
      <c r="I262" s="79">
        <f t="shared" si="72"/>
        <v>0</v>
      </c>
      <c r="J262" s="79">
        <f t="shared" si="72"/>
        <v>0</v>
      </c>
      <c r="K262" s="15"/>
      <c r="L262" s="3"/>
    </row>
    <row r="263" spans="1:12" ht="66">
      <c r="A263" s="193"/>
      <c r="B263" s="193"/>
      <c r="C263" s="142" t="s">
        <v>168</v>
      </c>
      <c r="D263" s="79">
        <v>0</v>
      </c>
      <c r="E263" s="86">
        <v>0</v>
      </c>
      <c r="F263" s="86">
        <v>223.99</v>
      </c>
      <c r="G263" s="87">
        <v>224</v>
      </c>
      <c r="H263" s="86">
        <v>0</v>
      </c>
      <c r="I263" s="86">
        <v>0</v>
      </c>
      <c r="J263" s="60">
        <v>0</v>
      </c>
      <c r="K263" s="15"/>
      <c r="L263" s="3">
        <f t="shared" si="63"/>
        <v>447.99</v>
      </c>
    </row>
    <row r="264" spans="1:12" ht="82.5">
      <c r="A264" s="193"/>
      <c r="B264" s="193"/>
      <c r="C264" s="22" t="s">
        <v>169</v>
      </c>
      <c r="D264" s="121">
        <v>0</v>
      </c>
      <c r="E264" s="86">
        <v>0</v>
      </c>
      <c r="F264" s="86">
        <v>44.08</v>
      </c>
      <c r="G264" s="86">
        <v>44.08</v>
      </c>
      <c r="H264" s="86">
        <v>0</v>
      </c>
      <c r="I264" s="86">
        <v>0</v>
      </c>
      <c r="J264" s="60">
        <v>0</v>
      </c>
      <c r="K264" s="15"/>
      <c r="L264" s="3">
        <f t="shared" si="63"/>
        <v>88.16</v>
      </c>
    </row>
    <row r="265" spans="1:12" ht="16.5">
      <c r="A265" s="193"/>
      <c r="B265" s="193"/>
      <c r="C265" s="156" t="s">
        <v>194</v>
      </c>
      <c r="D265" s="154">
        <f>D264</f>
        <v>0</v>
      </c>
      <c r="E265" s="154">
        <f t="shared" ref="E265:J265" si="73">E264</f>
        <v>0</v>
      </c>
      <c r="F265" s="154">
        <f t="shared" si="73"/>
        <v>44.08</v>
      </c>
      <c r="G265" s="154">
        <f t="shared" si="73"/>
        <v>44.08</v>
      </c>
      <c r="H265" s="154">
        <f t="shared" si="73"/>
        <v>0</v>
      </c>
      <c r="I265" s="154">
        <f t="shared" si="73"/>
        <v>0</v>
      </c>
      <c r="J265" s="154">
        <f t="shared" si="73"/>
        <v>0</v>
      </c>
      <c r="K265" s="15"/>
      <c r="L265" s="3"/>
    </row>
    <row r="266" spans="1:12" ht="16.5">
      <c r="A266" s="193"/>
      <c r="B266" s="193"/>
      <c r="C266" s="17" t="s">
        <v>21</v>
      </c>
      <c r="D266" s="121">
        <v>0</v>
      </c>
      <c r="E266" s="86">
        <v>0</v>
      </c>
      <c r="F266" s="86">
        <v>0</v>
      </c>
      <c r="G266" s="86">
        <v>0</v>
      </c>
      <c r="H266" s="86">
        <v>0</v>
      </c>
      <c r="I266" s="86">
        <v>0</v>
      </c>
      <c r="J266" s="60">
        <v>0</v>
      </c>
      <c r="K266" s="15"/>
      <c r="L266" s="3">
        <f t="shared" si="63"/>
        <v>0</v>
      </c>
    </row>
    <row r="267" spans="1:12" ht="33">
      <c r="A267" s="193"/>
      <c r="B267" s="193"/>
      <c r="C267" s="17" t="s">
        <v>18</v>
      </c>
      <c r="D267" s="121">
        <v>0</v>
      </c>
      <c r="E267" s="86">
        <v>0</v>
      </c>
      <c r="F267" s="86">
        <v>0</v>
      </c>
      <c r="G267" s="86">
        <v>0</v>
      </c>
      <c r="H267" s="86">
        <v>0</v>
      </c>
      <c r="I267" s="86">
        <v>0</v>
      </c>
      <c r="J267" s="60">
        <v>0</v>
      </c>
      <c r="K267" s="15"/>
      <c r="L267" s="3">
        <f t="shared" si="63"/>
        <v>0</v>
      </c>
    </row>
    <row r="268" spans="1:12" ht="16.5">
      <c r="A268" s="193"/>
      <c r="B268" s="193"/>
      <c r="C268" s="17" t="s">
        <v>12</v>
      </c>
      <c r="D268" s="121">
        <v>0</v>
      </c>
      <c r="E268" s="86">
        <v>0</v>
      </c>
      <c r="F268" s="86">
        <v>0</v>
      </c>
      <c r="G268" s="86">
        <v>0</v>
      </c>
      <c r="H268" s="86">
        <v>0</v>
      </c>
      <c r="I268" s="86">
        <v>0</v>
      </c>
      <c r="J268" s="60">
        <v>0</v>
      </c>
      <c r="K268" s="15"/>
      <c r="L268" s="3">
        <f t="shared" si="63"/>
        <v>0</v>
      </c>
    </row>
    <row r="269" spans="1:12" ht="16.5">
      <c r="A269" s="193"/>
      <c r="B269" s="193"/>
      <c r="C269" s="17" t="s">
        <v>27</v>
      </c>
      <c r="D269" s="121">
        <v>0</v>
      </c>
      <c r="E269" s="86">
        <v>0</v>
      </c>
      <c r="F269" s="86">
        <v>0</v>
      </c>
      <c r="G269" s="86">
        <v>0</v>
      </c>
      <c r="H269" s="86">
        <v>0</v>
      </c>
      <c r="I269" s="86">
        <v>0</v>
      </c>
      <c r="J269" s="60">
        <v>0</v>
      </c>
      <c r="K269" s="15"/>
      <c r="L269" s="3">
        <f t="shared" si="63"/>
        <v>0</v>
      </c>
    </row>
    <row r="270" spans="1:12" ht="33">
      <c r="A270" s="193"/>
      <c r="B270" s="195"/>
      <c r="C270" s="17" t="s">
        <v>14</v>
      </c>
      <c r="D270" s="121">
        <v>0</v>
      </c>
      <c r="E270" s="86">
        <v>0</v>
      </c>
      <c r="F270" s="86">
        <v>0</v>
      </c>
      <c r="G270" s="86">
        <v>0</v>
      </c>
      <c r="H270" s="86">
        <v>0</v>
      </c>
      <c r="I270" s="86">
        <v>0</v>
      </c>
      <c r="J270" s="60">
        <v>0</v>
      </c>
      <c r="K270" s="15"/>
      <c r="L270" s="3">
        <f t="shared" ref="L270:L360" si="74">E270+F270+G270+H270+I270+J270+D270</f>
        <v>0</v>
      </c>
    </row>
    <row r="271" spans="1:12" ht="16.5">
      <c r="A271" s="198" t="s">
        <v>138</v>
      </c>
      <c r="B271" s="204" t="s">
        <v>141</v>
      </c>
      <c r="C271" s="24"/>
      <c r="D271" s="24"/>
      <c r="E271" s="86"/>
      <c r="F271" s="86"/>
      <c r="G271" s="86"/>
      <c r="H271" s="86"/>
      <c r="I271" s="86"/>
      <c r="J271" s="70"/>
      <c r="K271" s="15"/>
      <c r="L271" s="3">
        <f t="shared" si="74"/>
        <v>0</v>
      </c>
    </row>
    <row r="272" spans="1:12" ht="16.5">
      <c r="A272" s="198"/>
      <c r="B272" s="207"/>
      <c r="C272" s="41" t="s">
        <v>196</v>
      </c>
      <c r="D272" s="79">
        <f>D279</f>
        <v>0</v>
      </c>
      <c r="E272" s="79">
        <f>E279</f>
        <v>0</v>
      </c>
      <c r="F272" s="87">
        <f>F276+F279</f>
        <v>12103.560000000001</v>
      </c>
      <c r="G272" s="87">
        <f>G276+G279</f>
        <v>12103.560000000001</v>
      </c>
      <c r="H272" s="79">
        <f t="shared" ref="H272:I272" si="75">H279</f>
        <v>0</v>
      </c>
      <c r="I272" s="79">
        <f t="shared" si="75"/>
        <v>0</v>
      </c>
      <c r="J272" s="71">
        <f t="shared" ref="J272" si="76">J279</f>
        <v>0</v>
      </c>
      <c r="K272" s="15"/>
      <c r="L272" s="3">
        <f t="shared" si="74"/>
        <v>24207.120000000003</v>
      </c>
    </row>
    <row r="273" spans="1:12" ht="16.5">
      <c r="A273" s="198"/>
      <c r="B273" s="207"/>
      <c r="C273" s="156" t="s">
        <v>194</v>
      </c>
      <c r="D273" s="79">
        <f>D272</f>
        <v>0</v>
      </c>
      <c r="E273" s="79">
        <f t="shared" ref="E273:J273" si="77">E272</f>
        <v>0</v>
      </c>
      <c r="F273" s="87">
        <f t="shared" si="77"/>
        <v>12103.560000000001</v>
      </c>
      <c r="G273" s="87">
        <f t="shared" si="77"/>
        <v>12103.560000000001</v>
      </c>
      <c r="H273" s="79">
        <f t="shared" si="77"/>
        <v>0</v>
      </c>
      <c r="I273" s="79">
        <f t="shared" si="77"/>
        <v>0</v>
      </c>
      <c r="J273" s="79">
        <f t="shared" si="77"/>
        <v>0</v>
      </c>
      <c r="K273" s="15"/>
      <c r="L273" s="3"/>
    </row>
    <row r="274" spans="1:12" ht="16.5">
      <c r="A274" s="198"/>
      <c r="B274" s="207"/>
      <c r="C274" s="156" t="s">
        <v>195</v>
      </c>
      <c r="D274" s="154">
        <v>0</v>
      </c>
      <c r="E274" s="154">
        <v>0</v>
      </c>
      <c r="F274" s="154">
        <v>0</v>
      </c>
      <c r="G274" s="154">
        <v>0</v>
      </c>
      <c r="H274" s="154">
        <v>0</v>
      </c>
      <c r="I274" s="154">
        <v>0</v>
      </c>
      <c r="J274" s="154">
        <v>0</v>
      </c>
      <c r="K274" s="15"/>
      <c r="L274" s="3"/>
    </row>
    <row r="275" spans="1:12" ht="16.5">
      <c r="A275" s="198"/>
      <c r="B275" s="207"/>
      <c r="C275" s="24" t="s">
        <v>5</v>
      </c>
      <c r="D275" s="79">
        <v>0</v>
      </c>
      <c r="E275" s="79">
        <v>0</v>
      </c>
      <c r="F275" s="86">
        <v>0</v>
      </c>
      <c r="G275" s="86">
        <v>0</v>
      </c>
      <c r="H275" s="79">
        <v>0</v>
      </c>
      <c r="I275" s="86">
        <v>0</v>
      </c>
      <c r="J275" s="70">
        <v>0</v>
      </c>
      <c r="K275" s="15"/>
      <c r="L275" s="3">
        <f t="shared" si="74"/>
        <v>0</v>
      </c>
    </row>
    <row r="276" spans="1:12" ht="16.5">
      <c r="A276" s="198"/>
      <c r="B276" s="207"/>
      <c r="C276" s="24" t="s">
        <v>199</v>
      </c>
      <c r="D276" s="79">
        <v>0</v>
      </c>
      <c r="E276" s="79">
        <v>0</v>
      </c>
      <c r="F276" s="86">
        <f>F277</f>
        <v>11982.52</v>
      </c>
      <c r="G276" s="86">
        <f>G277</f>
        <v>11982.52</v>
      </c>
      <c r="H276" s="79">
        <v>0</v>
      </c>
      <c r="I276" s="86">
        <v>0</v>
      </c>
      <c r="J276" s="70">
        <v>0</v>
      </c>
      <c r="K276" s="15"/>
      <c r="L276" s="3">
        <f t="shared" si="74"/>
        <v>23965.040000000001</v>
      </c>
    </row>
    <row r="277" spans="1:12" ht="49.5">
      <c r="A277" s="198"/>
      <c r="B277" s="207"/>
      <c r="C277" s="143" t="s">
        <v>167</v>
      </c>
      <c r="D277" s="79">
        <v>0</v>
      </c>
      <c r="E277" s="79">
        <v>0</v>
      </c>
      <c r="F277" s="86">
        <v>11982.52</v>
      </c>
      <c r="G277" s="86">
        <v>11982.52</v>
      </c>
      <c r="H277" s="79">
        <v>0</v>
      </c>
      <c r="I277" s="86">
        <v>0</v>
      </c>
      <c r="J277" s="70">
        <v>0</v>
      </c>
      <c r="K277" s="15"/>
      <c r="L277" s="3">
        <f t="shared" si="74"/>
        <v>23965.040000000001</v>
      </c>
    </row>
    <row r="278" spans="1:12" ht="66">
      <c r="A278" s="198"/>
      <c r="B278" s="207"/>
      <c r="C278" s="142" t="s">
        <v>168</v>
      </c>
      <c r="D278" s="79">
        <v>0</v>
      </c>
      <c r="E278" s="79">
        <v>0</v>
      </c>
      <c r="F278" s="86">
        <v>11982.52</v>
      </c>
      <c r="G278" s="86">
        <v>11982.52</v>
      </c>
      <c r="H278" s="79">
        <v>0</v>
      </c>
      <c r="I278" s="86">
        <v>0</v>
      </c>
      <c r="J278" s="70">
        <v>0</v>
      </c>
      <c r="K278" s="15"/>
      <c r="L278" s="3">
        <f t="shared" si="74"/>
        <v>23965.040000000001</v>
      </c>
    </row>
    <row r="279" spans="1:12" ht="33">
      <c r="A279" s="198"/>
      <c r="B279" s="207"/>
      <c r="C279" s="24" t="s">
        <v>9</v>
      </c>
      <c r="D279" s="79">
        <v>0</v>
      </c>
      <c r="E279" s="79">
        <v>0</v>
      </c>
      <c r="F279" s="87">
        <f>F281</f>
        <v>121.04</v>
      </c>
      <c r="G279" s="87">
        <f>G281</f>
        <v>121.04</v>
      </c>
      <c r="H279" s="79">
        <f>H283</f>
        <v>0</v>
      </c>
      <c r="I279" s="86">
        <v>0</v>
      </c>
      <c r="J279" s="70">
        <v>0</v>
      </c>
      <c r="K279" s="15"/>
      <c r="L279" s="3">
        <f t="shared" si="74"/>
        <v>242.08</v>
      </c>
    </row>
    <row r="280" spans="1:12" ht="16.5">
      <c r="A280" s="198"/>
      <c r="B280" s="207"/>
      <c r="C280" s="156" t="s">
        <v>194</v>
      </c>
      <c r="D280" s="79">
        <f>D279</f>
        <v>0</v>
      </c>
      <c r="E280" s="79">
        <f t="shared" ref="E280:J280" si="78">E279</f>
        <v>0</v>
      </c>
      <c r="F280" s="87">
        <f t="shared" si="78"/>
        <v>121.04</v>
      </c>
      <c r="G280" s="87">
        <f t="shared" si="78"/>
        <v>121.04</v>
      </c>
      <c r="H280" s="79">
        <f t="shared" si="78"/>
        <v>0</v>
      </c>
      <c r="I280" s="79">
        <f t="shared" si="78"/>
        <v>0</v>
      </c>
      <c r="J280" s="79">
        <f t="shared" si="78"/>
        <v>0</v>
      </c>
      <c r="K280" s="15"/>
      <c r="L280" s="3"/>
    </row>
    <row r="281" spans="1:12" ht="49.5">
      <c r="A281" s="198"/>
      <c r="B281" s="207"/>
      <c r="C281" s="143" t="s">
        <v>167</v>
      </c>
      <c r="D281" s="79">
        <v>0</v>
      </c>
      <c r="E281" s="79">
        <v>0</v>
      </c>
      <c r="F281" s="87">
        <f>F283</f>
        <v>121.04</v>
      </c>
      <c r="G281" s="87">
        <f>G283</f>
        <v>121.04</v>
      </c>
      <c r="H281" s="79">
        <f t="shared" ref="H281" si="79">H284</f>
        <v>0</v>
      </c>
      <c r="I281" s="86">
        <v>0</v>
      </c>
      <c r="J281" s="70">
        <v>0</v>
      </c>
      <c r="K281" s="15"/>
      <c r="L281" s="3">
        <f t="shared" si="74"/>
        <v>242.08</v>
      </c>
    </row>
    <row r="282" spans="1:12" ht="16.5">
      <c r="A282" s="198"/>
      <c r="B282" s="207"/>
      <c r="C282" s="156" t="s">
        <v>194</v>
      </c>
      <c r="D282" s="79">
        <f>D281</f>
        <v>0</v>
      </c>
      <c r="E282" s="79">
        <f t="shared" ref="E282:J282" si="80">E281</f>
        <v>0</v>
      </c>
      <c r="F282" s="87">
        <f t="shared" si="80"/>
        <v>121.04</v>
      </c>
      <c r="G282" s="87">
        <f t="shared" si="80"/>
        <v>121.04</v>
      </c>
      <c r="H282" s="79">
        <f t="shared" si="80"/>
        <v>0</v>
      </c>
      <c r="I282" s="79">
        <f t="shared" si="80"/>
        <v>0</v>
      </c>
      <c r="J282" s="79">
        <f t="shared" si="80"/>
        <v>0</v>
      </c>
      <c r="K282" s="15"/>
      <c r="L282" s="3"/>
    </row>
    <row r="283" spans="1:12" ht="66">
      <c r="A283" s="198"/>
      <c r="B283" s="207"/>
      <c r="C283" s="142" t="s">
        <v>168</v>
      </c>
      <c r="D283" s="79">
        <v>0</v>
      </c>
      <c r="E283" s="79">
        <v>0</v>
      </c>
      <c r="F283" s="87">
        <v>121.04</v>
      </c>
      <c r="G283" s="87">
        <v>121.04</v>
      </c>
      <c r="H283" s="79">
        <f t="shared" ref="H283" si="81">H301</f>
        <v>0</v>
      </c>
      <c r="I283" s="86">
        <v>0</v>
      </c>
      <c r="J283" s="70">
        <v>0</v>
      </c>
      <c r="K283" s="15"/>
      <c r="L283" s="3">
        <f t="shared" si="74"/>
        <v>242.08</v>
      </c>
    </row>
    <row r="284" spans="1:12" ht="16.5">
      <c r="A284" s="198"/>
      <c r="B284" s="207"/>
      <c r="C284" s="24" t="s">
        <v>21</v>
      </c>
      <c r="D284" s="79">
        <v>0</v>
      </c>
      <c r="E284" s="79">
        <v>0</v>
      </c>
      <c r="F284" s="86">
        <v>0</v>
      </c>
      <c r="G284" s="86">
        <v>0</v>
      </c>
      <c r="H284" s="79">
        <v>0</v>
      </c>
      <c r="I284" s="86">
        <v>0</v>
      </c>
      <c r="J284" s="70">
        <v>0</v>
      </c>
      <c r="K284" s="15"/>
      <c r="L284" s="3">
        <f t="shared" si="74"/>
        <v>0</v>
      </c>
    </row>
    <row r="285" spans="1:12" ht="33">
      <c r="A285" s="198"/>
      <c r="B285" s="207"/>
      <c r="C285" s="24" t="s">
        <v>18</v>
      </c>
      <c r="D285" s="79">
        <v>0</v>
      </c>
      <c r="E285" s="79">
        <v>0</v>
      </c>
      <c r="F285" s="86">
        <v>0</v>
      </c>
      <c r="G285" s="86">
        <v>0</v>
      </c>
      <c r="H285" s="79">
        <v>0</v>
      </c>
      <c r="I285" s="86">
        <v>0</v>
      </c>
      <c r="J285" s="70">
        <v>0</v>
      </c>
      <c r="K285" s="15"/>
      <c r="L285" s="3">
        <f t="shared" si="74"/>
        <v>0</v>
      </c>
    </row>
    <row r="286" spans="1:12" ht="16.5">
      <c r="A286" s="198"/>
      <c r="B286" s="207"/>
      <c r="C286" s="24" t="s">
        <v>12</v>
      </c>
      <c r="D286" s="121">
        <v>0</v>
      </c>
      <c r="E286" s="86">
        <v>0</v>
      </c>
      <c r="F286" s="86">
        <v>0</v>
      </c>
      <c r="G286" s="86">
        <v>0</v>
      </c>
      <c r="H286" s="79">
        <v>0</v>
      </c>
      <c r="I286" s="86">
        <v>0</v>
      </c>
      <c r="J286" s="70">
        <v>0</v>
      </c>
      <c r="K286" s="15"/>
      <c r="L286" s="3">
        <f t="shared" si="74"/>
        <v>0</v>
      </c>
    </row>
    <row r="287" spans="1:12" ht="33">
      <c r="A287" s="198"/>
      <c r="B287" s="203"/>
      <c r="C287" s="24" t="s">
        <v>13</v>
      </c>
      <c r="D287" s="121">
        <v>0</v>
      </c>
      <c r="E287" s="86">
        <v>0</v>
      </c>
      <c r="F287" s="86">
        <v>0</v>
      </c>
      <c r="G287" s="86">
        <v>0</v>
      </c>
      <c r="H287" s="86">
        <v>0</v>
      </c>
      <c r="I287" s="86">
        <v>0</v>
      </c>
      <c r="J287" s="70">
        <v>0</v>
      </c>
      <c r="K287" s="15"/>
      <c r="L287" s="3">
        <f t="shared" si="74"/>
        <v>0</v>
      </c>
    </row>
    <row r="288" spans="1:12" ht="16.5">
      <c r="A288" s="198" t="s">
        <v>139</v>
      </c>
      <c r="B288" s="204" t="s">
        <v>140</v>
      </c>
      <c r="C288" s="24"/>
      <c r="D288" s="121"/>
      <c r="E288" s="86"/>
      <c r="F288" s="86"/>
      <c r="G288" s="86"/>
      <c r="H288" s="86"/>
      <c r="I288" s="86"/>
      <c r="J288" s="70"/>
      <c r="K288" s="15"/>
      <c r="L288" s="3">
        <f t="shared" si="74"/>
        <v>0</v>
      </c>
    </row>
    <row r="289" spans="1:12" ht="16.5">
      <c r="A289" s="198"/>
      <c r="B289" s="207"/>
      <c r="C289" s="41" t="s">
        <v>196</v>
      </c>
      <c r="D289" s="79">
        <f>D297</f>
        <v>0</v>
      </c>
      <c r="E289" s="86">
        <v>0</v>
      </c>
      <c r="F289" s="87">
        <f>F293+F297</f>
        <v>203917.48</v>
      </c>
      <c r="G289" s="87">
        <f>G293+G297</f>
        <v>203917.48</v>
      </c>
      <c r="H289" s="79">
        <f t="shared" ref="H289:I289" si="82">H297</f>
        <v>0</v>
      </c>
      <c r="I289" s="79">
        <f t="shared" si="82"/>
        <v>0</v>
      </c>
      <c r="J289" s="71">
        <f t="shared" ref="J289" si="83">J297</f>
        <v>0</v>
      </c>
      <c r="K289" s="15"/>
      <c r="L289" s="3">
        <f t="shared" si="74"/>
        <v>407834.96</v>
      </c>
    </row>
    <row r="290" spans="1:12" ht="16.5">
      <c r="A290" s="198"/>
      <c r="B290" s="207"/>
      <c r="C290" s="156" t="s">
        <v>194</v>
      </c>
      <c r="D290" s="79">
        <f>D289</f>
        <v>0</v>
      </c>
      <c r="E290" s="79">
        <f t="shared" ref="E290:J290" si="84">E289</f>
        <v>0</v>
      </c>
      <c r="F290" s="87">
        <f t="shared" si="84"/>
        <v>203917.48</v>
      </c>
      <c r="G290" s="87">
        <f t="shared" si="84"/>
        <v>203917.48</v>
      </c>
      <c r="H290" s="79">
        <f t="shared" si="84"/>
        <v>0</v>
      </c>
      <c r="I290" s="79">
        <f t="shared" si="84"/>
        <v>0</v>
      </c>
      <c r="J290" s="79">
        <f t="shared" si="84"/>
        <v>0</v>
      </c>
      <c r="K290" s="15"/>
      <c r="L290" s="3"/>
    </row>
    <row r="291" spans="1:12" ht="16.5">
      <c r="A291" s="198"/>
      <c r="B291" s="207"/>
      <c r="C291" s="156" t="s">
        <v>195</v>
      </c>
      <c r="D291" s="154">
        <v>0</v>
      </c>
      <c r="E291" s="154">
        <v>0</v>
      </c>
      <c r="F291" s="154">
        <v>0</v>
      </c>
      <c r="G291" s="154">
        <v>0</v>
      </c>
      <c r="H291" s="79">
        <v>0</v>
      </c>
      <c r="I291" s="154">
        <v>0</v>
      </c>
      <c r="J291" s="154">
        <v>0</v>
      </c>
      <c r="K291" s="15"/>
      <c r="L291" s="3"/>
    </row>
    <row r="292" spans="1:12" ht="16.5">
      <c r="A292" s="198"/>
      <c r="B292" s="207"/>
      <c r="C292" s="24" t="s">
        <v>5</v>
      </c>
      <c r="D292" s="79">
        <v>0</v>
      </c>
      <c r="E292" s="86">
        <v>0</v>
      </c>
      <c r="F292" s="86"/>
      <c r="G292" s="86"/>
      <c r="H292" s="86">
        <v>0</v>
      </c>
      <c r="I292" s="86">
        <v>0</v>
      </c>
      <c r="J292" s="70">
        <v>0</v>
      </c>
      <c r="K292" s="15"/>
      <c r="L292" s="3">
        <f t="shared" si="74"/>
        <v>0</v>
      </c>
    </row>
    <row r="293" spans="1:12" ht="16.5">
      <c r="A293" s="198"/>
      <c r="B293" s="207"/>
      <c r="C293" s="24" t="s">
        <v>199</v>
      </c>
      <c r="D293" s="79">
        <v>0</v>
      </c>
      <c r="E293" s="86">
        <v>0</v>
      </c>
      <c r="F293" s="86">
        <f>F294</f>
        <v>201878.31</v>
      </c>
      <c r="G293" s="86">
        <f>G294</f>
        <v>201878.31</v>
      </c>
      <c r="H293" s="86">
        <v>0</v>
      </c>
      <c r="I293" s="86">
        <v>0</v>
      </c>
      <c r="J293" s="70">
        <v>0</v>
      </c>
      <c r="K293" s="15"/>
      <c r="L293" s="3">
        <f t="shared" si="74"/>
        <v>403756.62</v>
      </c>
    </row>
    <row r="294" spans="1:12" ht="49.5">
      <c r="A294" s="198"/>
      <c r="B294" s="207"/>
      <c r="C294" s="143" t="s">
        <v>167</v>
      </c>
      <c r="D294" s="79">
        <v>0</v>
      </c>
      <c r="E294" s="86">
        <v>0</v>
      </c>
      <c r="F294" s="86">
        <f>F296</f>
        <v>201878.31</v>
      </c>
      <c r="G294" s="86">
        <f>G296</f>
        <v>201878.31</v>
      </c>
      <c r="H294" s="86">
        <v>0</v>
      </c>
      <c r="I294" s="86">
        <v>0</v>
      </c>
      <c r="J294" s="70">
        <v>0</v>
      </c>
      <c r="K294" s="15"/>
      <c r="L294" s="3">
        <f t="shared" si="74"/>
        <v>403756.62</v>
      </c>
    </row>
    <row r="295" spans="1:12" ht="16.5">
      <c r="A295" s="198"/>
      <c r="B295" s="207"/>
      <c r="C295" s="156" t="s">
        <v>194</v>
      </c>
      <c r="D295" s="79">
        <f>D294</f>
        <v>0</v>
      </c>
      <c r="E295" s="79">
        <f t="shared" ref="E295:J295" si="85">E294</f>
        <v>0</v>
      </c>
      <c r="F295" s="87">
        <f t="shared" si="85"/>
        <v>201878.31</v>
      </c>
      <c r="G295" s="87">
        <f t="shared" si="85"/>
        <v>201878.31</v>
      </c>
      <c r="H295" s="79">
        <f t="shared" si="85"/>
        <v>0</v>
      </c>
      <c r="I295" s="79">
        <f t="shared" si="85"/>
        <v>0</v>
      </c>
      <c r="J295" s="79">
        <f t="shared" si="85"/>
        <v>0</v>
      </c>
      <c r="K295" s="15"/>
      <c r="L295" s="3"/>
    </row>
    <row r="296" spans="1:12" ht="66">
      <c r="A296" s="198"/>
      <c r="B296" s="207"/>
      <c r="C296" s="142" t="s">
        <v>168</v>
      </c>
      <c r="D296" s="79">
        <v>0</v>
      </c>
      <c r="E296" s="86">
        <v>0</v>
      </c>
      <c r="F296" s="86">
        <v>201878.31</v>
      </c>
      <c r="G296" s="86">
        <v>201878.31</v>
      </c>
      <c r="H296" s="86">
        <v>0</v>
      </c>
      <c r="I296" s="86">
        <v>0</v>
      </c>
      <c r="J296" s="70">
        <v>0</v>
      </c>
      <c r="K296" s="15"/>
      <c r="L296" s="3">
        <f t="shared" si="74"/>
        <v>403756.62</v>
      </c>
    </row>
    <row r="297" spans="1:12" ht="33">
      <c r="A297" s="198"/>
      <c r="B297" s="207"/>
      <c r="C297" s="24" t="s">
        <v>9</v>
      </c>
      <c r="D297" s="79">
        <v>0</v>
      </c>
      <c r="E297" s="86">
        <v>0</v>
      </c>
      <c r="F297" s="87">
        <f>F299</f>
        <v>2039.17</v>
      </c>
      <c r="G297" s="87">
        <f>G299</f>
        <v>2039.17</v>
      </c>
      <c r="H297" s="86">
        <f t="shared" ref="H297" si="86">H301</f>
        <v>0</v>
      </c>
      <c r="I297" s="86">
        <v>0</v>
      </c>
      <c r="J297" s="70">
        <v>0</v>
      </c>
      <c r="K297" s="15"/>
      <c r="L297" s="3">
        <f t="shared" si="74"/>
        <v>4078.34</v>
      </c>
    </row>
    <row r="298" spans="1:12" ht="16.5">
      <c r="A298" s="198"/>
      <c r="B298" s="207"/>
      <c r="C298" s="156" t="s">
        <v>194</v>
      </c>
      <c r="D298" s="79">
        <f>D297</f>
        <v>0</v>
      </c>
      <c r="E298" s="79">
        <f t="shared" ref="E298:J298" si="87">E297</f>
        <v>0</v>
      </c>
      <c r="F298" s="87">
        <f t="shared" si="87"/>
        <v>2039.17</v>
      </c>
      <c r="G298" s="87">
        <f t="shared" si="87"/>
        <v>2039.17</v>
      </c>
      <c r="H298" s="79">
        <f t="shared" si="87"/>
        <v>0</v>
      </c>
      <c r="I298" s="79">
        <f t="shared" si="87"/>
        <v>0</v>
      </c>
      <c r="J298" s="79">
        <f t="shared" si="87"/>
        <v>0</v>
      </c>
      <c r="K298" s="15"/>
      <c r="L298" s="3"/>
    </row>
    <row r="299" spans="1:12" ht="49.5">
      <c r="A299" s="198"/>
      <c r="B299" s="207"/>
      <c r="C299" s="143" t="s">
        <v>167</v>
      </c>
      <c r="D299" s="79">
        <v>0</v>
      </c>
      <c r="E299" s="86">
        <v>0</v>
      </c>
      <c r="F299" s="87">
        <f>F301</f>
        <v>2039.17</v>
      </c>
      <c r="G299" s="87">
        <f>G301</f>
        <v>2039.17</v>
      </c>
      <c r="H299" s="79">
        <f t="shared" ref="H299:H300" si="88">H298</f>
        <v>0</v>
      </c>
      <c r="I299" s="79">
        <f t="shared" ref="I299:I300" si="89">I298</f>
        <v>0</v>
      </c>
      <c r="J299" s="79">
        <f t="shared" ref="J299:J300" si="90">J298</f>
        <v>0</v>
      </c>
      <c r="K299" s="15"/>
      <c r="L299" s="3">
        <f t="shared" si="74"/>
        <v>4078.34</v>
      </c>
    </row>
    <row r="300" spans="1:12" ht="16.5">
      <c r="A300" s="198"/>
      <c r="B300" s="207"/>
      <c r="C300" s="156" t="s">
        <v>194</v>
      </c>
      <c r="D300" s="79">
        <f>D299</f>
        <v>0</v>
      </c>
      <c r="E300" s="79">
        <f t="shared" ref="E300:G300" si="91">E299</f>
        <v>0</v>
      </c>
      <c r="F300" s="87">
        <f t="shared" si="91"/>
        <v>2039.17</v>
      </c>
      <c r="G300" s="87">
        <f t="shared" si="91"/>
        <v>2039.17</v>
      </c>
      <c r="H300" s="79">
        <f t="shared" si="88"/>
        <v>0</v>
      </c>
      <c r="I300" s="79">
        <f t="shared" si="89"/>
        <v>0</v>
      </c>
      <c r="J300" s="79">
        <f t="shared" si="90"/>
        <v>0</v>
      </c>
      <c r="K300" s="15"/>
      <c r="L300" s="3"/>
    </row>
    <row r="301" spans="1:12" ht="66">
      <c r="A301" s="198"/>
      <c r="B301" s="207"/>
      <c r="C301" s="142" t="s">
        <v>168</v>
      </c>
      <c r="D301" s="79">
        <v>0</v>
      </c>
      <c r="E301" s="86">
        <v>0</v>
      </c>
      <c r="F301" s="87">
        <v>2039.17</v>
      </c>
      <c r="G301" s="87">
        <v>2039.17</v>
      </c>
      <c r="H301" s="79">
        <v>0</v>
      </c>
      <c r="I301" s="86">
        <v>0</v>
      </c>
      <c r="J301" s="70">
        <v>0</v>
      </c>
      <c r="K301" s="15"/>
      <c r="L301" s="3">
        <f t="shared" si="74"/>
        <v>4078.34</v>
      </c>
    </row>
    <row r="302" spans="1:12" ht="16.5">
      <c r="A302" s="198"/>
      <c r="B302" s="207"/>
      <c r="C302" s="24" t="s">
        <v>21</v>
      </c>
      <c r="D302" s="79">
        <v>0</v>
      </c>
      <c r="E302" s="86">
        <v>0</v>
      </c>
      <c r="F302" s="86">
        <v>0</v>
      </c>
      <c r="G302" s="86">
        <v>0</v>
      </c>
      <c r="H302" s="86">
        <v>0</v>
      </c>
      <c r="I302" s="86">
        <v>0</v>
      </c>
      <c r="J302" s="70">
        <v>0</v>
      </c>
      <c r="K302" s="15"/>
      <c r="L302" s="3">
        <f t="shared" si="74"/>
        <v>0</v>
      </c>
    </row>
    <row r="303" spans="1:12" ht="33">
      <c r="A303" s="198"/>
      <c r="B303" s="207"/>
      <c r="C303" s="24" t="s">
        <v>18</v>
      </c>
      <c r="D303" s="79">
        <v>0</v>
      </c>
      <c r="E303" s="86">
        <v>0</v>
      </c>
      <c r="F303" s="86">
        <v>0</v>
      </c>
      <c r="G303" s="86">
        <v>0</v>
      </c>
      <c r="H303" s="86">
        <v>0</v>
      </c>
      <c r="I303" s="86">
        <v>0</v>
      </c>
      <c r="J303" s="70">
        <v>0</v>
      </c>
      <c r="K303" s="15"/>
      <c r="L303" s="3">
        <f t="shared" si="74"/>
        <v>0</v>
      </c>
    </row>
    <row r="304" spans="1:12" ht="16.5">
      <c r="A304" s="198"/>
      <c r="B304" s="207"/>
      <c r="C304" s="24" t="s">
        <v>12</v>
      </c>
      <c r="D304" s="121">
        <v>0</v>
      </c>
      <c r="E304" s="86">
        <v>0</v>
      </c>
      <c r="F304" s="86">
        <v>0</v>
      </c>
      <c r="G304" s="86">
        <v>0</v>
      </c>
      <c r="H304" s="86">
        <v>0</v>
      </c>
      <c r="I304" s="86">
        <v>0</v>
      </c>
      <c r="J304" s="70">
        <v>0</v>
      </c>
      <c r="K304" s="15"/>
      <c r="L304" s="3">
        <f t="shared" si="74"/>
        <v>0</v>
      </c>
    </row>
    <row r="305" spans="1:12" ht="33">
      <c r="A305" s="198"/>
      <c r="B305" s="203"/>
      <c r="C305" s="24" t="s">
        <v>13</v>
      </c>
      <c r="D305" s="121">
        <v>0</v>
      </c>
      <c r="E305" s="86">
        <v>0</v>
      </c>
      <c r="F305" s="86">
        <v>0</v>
      </c>
      <c r="G305" s="86">
        <v>0</v>
      </c>
      <c r="H305" s="86">
        <v>0</v>
      </c>
      <c r="I305" s="86">
        <v>0</v>
      </c>
      <c r="J305" s="70">
        <v>0</v>
      </c>
      <c r="K305" s="15"/>
      <c r="L305" s="3">
        <f t="shared" si="74"/>
        <v>0</v>
      </c>
    </row>
    <row r="306" spans="1:12" ht="16.5">
      <c r="A306" s="68"/>
      <c r="B306" s="69"/>
      <c r="C306" s="24"/>
      <c r="D306" s="121"/>
      <c r="E306" s="86"/>
      <c r="F306" s="86"/>
      <c r="G306" s="86"/>
      <c r="H306" s="86"/>
      <c r="I306" s="86"/>
      <c r="J306" s="70"/>
      <c r="K306" s="15"/>
      <c r="L306" s="3">
        <f t="shared" si="74"/>
        <v>0</v>
      </c>
    </row>
    <row r="307" spans="1:12" ht="16.5">
      <c r="A307" s="198" t="s">
        <v>28</v>
      </c>
      <c r="B307" s="204" t="s">
        <v>180</v>
      </c>
      <c r="C307" s="24"/>
      <c r="D307" s="24"/>
      <c r="E307" s="86"/>
      <c r="F307" s="86"/>
      <c r="G307" s="86"/>
      <c r="H307" s="86"/>
      <c r="I307" s="86"/>
      <c r="J307" s="60"/>
      <c r="K307" s="15"/>
      <c r="L307" s="3">
        <f t="shared" si="74"/>
        <v>0</v>
      </c>
    </row>
    <row r="308" spans="1:12" ht="16.5">
      <c r="A308" s="198"/>
      <c r="B308" s="207"/>
      <c r="C308" s="41" t="s">
        <v>196</v>
      </c>
      <c r="D308" s="87">
        <f>D313</f>
        <v>924.25</v>
      </c>
      <c r="E308" s="87">
        <f>E313</f>
        <v>357.59</v>
      </c>
      <c r="F308" s="87">
        <f>F313</f>
        <v>1500</v>
      </c>
      <c r="G308" s="87">
        <f>G313</f>
        <v>1358.58</v>
      </c>
      <c r="H308" s="87">
        <f t="shared" ref="H308" si="92">H313</f>
        <v>1573.59</v>
      </c>
      <c r="I308" s="79">
        <f t="shared" ref="I308:J308" si="93">I313</f>
        <v>0</v>
      </c>
      <c r="J308" s="79">
        <f t="shared" si="93"/>
        <v>0</v>
      </c>
      <c r="K308" s="15"/>
      <c r="L308" s="3">
        <f>E308+F308+G308+H308+I308+J308+D308</f>
        <v>5714.01</v>
      </c>
    </row>
    <row r="309" spans="1:12" ht="16.5">
      <c r="A309" s="198"/>
      <c r="B309" s="207"/>
      <c r="C309" s="156" t="s">
        <v>194</v>
      </c>
      <c r="D309" s="87">
        <f>D308</f>
        <v>924.25</v>
      </c>
      <c r="E309" s="87">
        <f t="shared" ref="E309:G309" si="94">E308</f>
        <v>357.59</v>
      </c>
      <c r="F309" s="87">
        <f t="shared" si="94"/>
        <v>1500</v>
      </c>
      <c r="G309" s="87">
        <f t="shared" si="94"/>
        <v>1358.58</v>
      </c>
      <c r="H309" s="154">
        <v>0</v>
      </c>
      <c r="I309" s="79">
        <v>0</v>
      </c>
      <c r="J309" s="79">
        <v>0</v>
      </c>
      <c r="K309" s="15"/>
      <c r="L309" s="3">
        <f t="shared" ref="L309:L310" si="95">E309+F309+G309+H309+I309+J309+D309</f>
        <v>4140.42</v>
      </c>
    </row>
    <row r="310" spans="1:12" ht="16.5">
      <c r="A310" s="198"/>
      <c r="B310" s="207"/>
      <c r="C310" s="156" t="s">
        <v>195</v>
      </c>
      <c r="D310" s="154">
        <v>0</v>
      </c>
      <c r="E310" s="154">
        <v>0</v>
      </c>
      <c r="F310" s="154">
        <v>0</v>
      </c>
      <c r="G310" s="154">
        <v>0</v>
      </c>
      <c r="H310" s="87">
        <f>H308</f>
        <v>1573.59</v>
      </c>
      <c r="I310" s="79">
        <f t="shared" ref="I310:J310" si="96">I308</f>
        <v>0</v>
      </c>
      <c r="J310" s="79">
        <f t="shared" si="96"/>
        <v>0</v>
      </c>
      <c r="K310" s="15"/>
      <c r="L310" s="3">
        <f t="shared" si="95"/>
        <v>1573.59</v>
      </c>
    </row>
    <row r="311" spans="1:12" ht="16.5">
      <c r="A311" s="198"/>
      <c r="B311" s="207"/>
      <c r="C311" s="24" t="s">
        <v>5</v>
      </c>
      <c r="D311" s="121">
        <v>0</v>
      </c>
      <c r="E311" s="86">
        <v>0</v>
      </c>
      <c r="F311" s="86">
        <v>0</v>
      </c>
      <c r="G311" s="86">
        <v>0</v>
      </c>
      <c r="H311" s="79">
        <v>0</v>
      </c>
      <c r="I311" s="79">
        <v>0</v>
      </c>
      <c r="J311" s="79">
        <v>0</v>
      </c>
      <c r="K311" s="15"/>
      <c r="L311" s="3">
        <f t="shared" si="74"/>
        <v>0</v>
      </c>
    </row>
    <row r="312" spans="1:12" ht="16.5">
      <c r="A312" s="198"/>
      <c r="B312" s="207"/>
      <c r="C312" s="24" t="s">
        <v>23</v>
      </c>
      <c r="D312" s="121">
        <v>0</v>
      </c>
      <c r="E312" s="86">
        <v>0</v>
      </c>
      <c r="F312" s="86">
        <v>0</v>
      </c>
      <c r="G312" s="86">
        <v>0</v>
      </c>
      <c r="H312" s="86">
        <v>0</v>
      </c>
      <c r="I312" s="79">
        <v>0</v>
      </c>
      <c r="J312" s="79">
        <v>0</v>
      </c>
      <c r="K312" s="15"/>
      <c r="L312" s="3">
        <f t="shared" si="74"/>
        <v>0</v>
      </c>
    </row>
    <row r="313" spans="1:12" ht="33">
      <c r="A313" s="198"/>
      <c r="B313" s="207"/>
      <c r="C313" s="24" t="s">
        <v>9</v>
      </c>
      <c r="D313" s="87">
        <f>D314</f>
        <v>924.25</v>
      </c>
      <c r="E313" s="87">
        <f>E314</f>
        <v>357.59</v>
      </c>
      <c r="F313" s="87">
        <f>F314</f>
        <v>1500</v>
      </c>
      <c r="G313" s="86">
        <f>G314</f>
        <v>1358.58</v>
      </c>
      <c r="H313" s="86">
        <f t="shared" ref="H313:J313" si="97">H314</f>
        <v>1573.59</v>
      </c>
      <c r="I313" s="79">
        <f t="shared" si="97"/>
        <v>0</v>
      </c>
      <c r="J313" s="79">
        <f t="shared" si="97"/>
        <v>0</v>
      </c>
      <c r="K313" s="15"/>
      <c r="L313" s="3">
        <f t="shared" si="74"/>
        <v>5714.01</v>
      </c>
    </row>
    <row r="314" spans="1:12" ht="82.5">
      <c r="A314" s="198"/>
      <c r="B314" s="207"/>
      <c r="C314" s="22" t="s">
        <v>169</v>
      </c>
      <c r="D314" s="87">
        <f>D331</f>
        <v>924.25</v>
      </c>
      <c r="E314" s="87">
        <f>E331</f>
        <v>357.59</v>
      </c>
      <c r="F314" s="87">
        <f>F331</f>
        <v>1500</v>
      </c>
      <c r="G314" s="87">
        <f t="shared" ref="G314:H314" si="98">G331</f>
        <v>1358.58</v>
      </c>
      <c r="H314" s="87">
        <f t="shared" si="98"/>
        <v>1573.59</v>
      </c>
      <c r="I314" s="79">
        <f t="shared" ref="I314:J314" si="99">I331</f>
        <v>0</v>
      </c>
      <c r="J314" s="79">
        <f t="shared" si="99"/>
        <v>0</v>
      </c>
      <c r="K314" s="15"/>
      <c r="L314" s="3">
        <f t="shared" si="74"/>
        <v>5714.01</v>
      </c>
    </row>
    <row r="315" spans="1:12" ht="16.5">
      <c r="A315" s="198"/>
      <c r="B315" s="207"/>
      <c r="C315" s="156" t="s">
        <v>194</v>
      </c>
      <c r="D315" s="87">
        <f>D314</f>
        <v>924.25</v>
      </c>
      <c r="E315" s="87">
        <f t="shared" ref="E315" si="100">E314</f>
        <v>357.59</v>
      </c>
      <c r="F315" s="87">
        <f t="shared" ref="F315" si="101">F314</f>
        <v>1500</v>
      </c>
      <c r="G315" s="87">
        <f t="shared" ref="G315" si="102">G314</f>
        <v>1358.58</v>
      </c>
      <c r="H315" s="154">
        <v>0</v>
      </c>
      <c r="I315" s="79">
        <v>0</v>
      </c>
      <c r="J315" s="79">
        <v>0</v>
      </c>
      <c r="K315" s="15"/>
      <c r="L315" s="3"/>
    </row>
    <row r="316" spans="1:12" ht="16.5">
      <c r="A316" s="198"/>
      <c r="B316" s="207"/>
      <c r="C316" s="156" t="s">
        <v>195</v>
      </c>
      <c r="D316" s="154">
        <v>0</v>
      </c>
      <c r="E316" s="154">
        <v>0</v>
      </c>
      <c r="F316" s="154">
        <v>0</v>
      </c>
      <c r="G316" s="154">
        <v>0</v>
      </c>
      <c r="H316" s="87">
        <f>H314</f>
        <v>1573.59</v>
      </c>
      <c r="I316" s="79">
        <f t="shared" ref="I316:J316" si="103">I314</f>
        <v>0</v>
      </c>
      <c r="J316" s="79">
        <f t="shared" si="103"/>
        <v>0</v>
      </c>
      <c r="K316" s="15"/>
      <c r="L316" s="3"/>
    </row>
    <row r="317" spans="1:12" ht="16.5">
      <c r="A317" s="198"/>
      <c r="B317" s="207"/>
      <c r="C317" s="24" t="s">
        <v>21</v>
      </c>
      <c r="D317" s="121">
        <v>0</v>
      </c>
      <c r="E317" s="86">
        <v>0</v>
      </c>
      <c r="F317" s="86">
        <v>0</v>
      </c>
      <c r="G317" s="86">
        <v>0</v>
      </c>
      <c r="H317" s="86">
        <v>0</v>
      </c>
      <c r="I317" s="79">
        <v>0</v>
      </c>
      <c r="J317" s="79">
        <v>0</v>
      </c>
      <c r="K317" s="15"/>
      <c r="L317" s="3">
        <f t="shared" si="74"/>
        <v>0</v>
      </c>
    </row>
    <row r="318" spans="1:12" ht="33">
      <c r="A318" s="198"/>
      <c r="B318" s="207"/>
      <c r="C318" s="24" t="s">
        <v>18</v>
      </c>
      <c r="D318" s="121">
        <v>0</v>
      </c>
      <c r="E318" s="86">
        <v>0</v>
      </c>
      <c r="F318" s="86">
        <v>0</v>
      </c>
      <c r="G318" s="86">
        <v>0</v>
      </c>
      <c r="H318" s="86">
        <v>0</v>
      </c>
      <c r="I318" s="86">
        <v>0</v>
      </c>
      <c r="J318" s="60">
        <v>0</v>
      </c>
      <c r="K318" s="15"/>
      <c r="L318" s="3">
        <f t="shared" si="74"/>
        <v>0</v>
      </c>
    </row>
    <row r="319" spans="1:12" ht="16.5">
      <c r="A319" s="198"/>
      <c r="B319" s="207"/>
      <c r="C319" s="24" t="s">
        <v>12</v>
      </c>
      <c r="D319" s="121">
        <v>0</v>
      </c>
      <c r="E319" s="86">
        <v>0</v>
      </c>
      <c r="F319" s="86">
        <v>0</v>
      </c>
      <c r="G319" s="86">
        <v>0</v>
      </c>
      <c r="H319" s="86">
        <v>0</v>
      </c>
      <c r="I319" s="86">
        <v>0</v>
      </c>
      <c r="J319" s="60">
        <v>0</v>
      </c>
      <c r="K319" s="15"/>
      <c r="L319" s="3">
        <f t="shared" si="74"/>
        <v>0</v>
      </c>
    </row>
    <row r="320" spans="1:12" ht="33">
      <c r="A320" s="198"/>
      <c r="B320" s="203"/>
      <c r="C320" s="24" t="s">
        <v>13</v>
      </c>
      <c r="D320" s="121">
        <v>0</v>
      </c>
      <c r="E320" s="86">
        <v>0</v>
      </c>
      <c r="F320" s="86">
        <v>0</v>
      </c>
      <c r="G320" s="86">
        <v>0</v>
      </c>
      <c r="H320" s="86">
        <v>0</v>
      </c>
      <c r="I320" s="86">
        <v>0</v>
      </c>
      <c r="J320" s="60">
        <v>0</v>
      </c>
      <c r="K320" s="15"/>
      <c r="L320" s="3">
        <f t="shared" si="74"/>
        <v>0</v>
      </c>
    </row>
    <row r="321" spans="1:12" ht="33" customHeight="1">
      <c r="A321" s="198"/>
      <c r="B321" s="26" t="s">
        <v>29</v>
      </c>
      <c r="C321" s="24" t="s">
        <v>14</v>
      </c>
      <c r="D321" s="121">
        <v>0</v>
      </c>
      <c r="E321" s="86">
        <v>0</v>
      </c>
      <c r="F321" s="86">
        <v>0</v>
      </c>
      <c r="G321" s="86">
        <v>0</v>
      </c>
      <c r="H321" s="86">
        <v>0</v>
      </c>
      <c r="I321" s="86">
        <v>0</v>
      </c>
      <c r="J321" s="60">
        <v>0</v>
      </c>
      <c r="K321" s="15"/>
      <c r="L321" s="3">
        <f t="shared" si="74"/>
        <v>0</v>
      </c>
    </row>
    <row r="322" spans="1:12" ht="33">
      <c r="A322" s="211" t="s">
        <v>60</v>
      </c>
      <c r="B322" s="22" t="s">
        <v>76</v>
      </c>
      <c r="C322" s="24"/>
      <c r="D322" s="24"/>
      <c r="E322" s="86"/>
      <c r="F322" s="86"/>
      <c r="G322" s="86"/>
      <c r="H322" s="86"/>
      <c r="I322" s="86"/>
      <c r="J322" s="60"/>
      <c r="K322" s="15"/>
      <c r="L322" s="3">
        <f t="shared" si="74"/>
        <v>0</v>
      </c>
    </row>
    <row r="323" spans="1:12" ht="227.25" customHeight="1">
      <c r="A323" s="211"/>
      <c r="B323" s="22" t="s">
        <v>181</v>
      </c>
      <c r="C323" s="41" t="s">
        <v>196</v>
      </c>
      <c r="D323" s="131">
        <f>D328</f>
        <v>924.25</v>
      </c>
      <c r="E323" s="87">
        <f>E328</f>
        <v>357.59</v>
      </c>
      <c r="F323" s="87">
        <f>F328</f>
        <v>1500</v>
      </c>
      <c r="G323" s="87">
        <f t="shared" ref="G323:H323" si="104">G328</f>
        <v>1358.58</v>
      </c>
      <c r="H323" s="87">
        <f t="shared" si="104"/>
        <v>1573.59</v>
      </c>
      <c r="I323" s="79">
        <f t="shared" ref="I323:J323" si="105">I328</f>
        <v>0</v>
      </c>
      <c r="J323" s="79">
        <f t="shared" si="105"/>
        <v>0</v>
      </c>
      <c r="K323" s="15"/>
      <c r="L323" s="3">
        <f t="shared" si="74"/>
        <v>5714.01</v>
      </c>
    </row>
    <row r="324" spans="1:12" ht="26.25" customHeight="1">
      <c r="A324" s="211"/>
      <c r="B324" s="22"/>
      <c r="C324" s="156" t="s">
        <v>194</v>
      </c>
      <c r="D324" s="87">
        <f>D323</f>
        <v>924.25</v>
      </c>
      <c r="E324" s="87">
        <f t="shared" ref="E324" si="106">E323</f>
        <v>357.59</v>
      </c>
      <c r="F324" s="87">
        <f t="shared" ref="F324" si="107">F323</f>
        <v>1500</v>
      </c>
      <c r="G324" s="87">
        <f t="shared" ref="G324" si="108">G323</f>
        <v>1358.58</v>
      </c>
      <c r="H324" s="154">
        <v>0</v>
      </c>
      <c r="I324" s="79">
        <v>0</v>
      </c>
      <c r="J324" s="79">
        <v>0</v>
      </c>
      <c r="K324" s="15"/>
      <c r="L324" s="3"/>
    </row>
    <row r="325" spans="1:12" ht="28.5" customHeight="1">
      <c r="A325" s="211"/>
      <c r="B325" s="22"/>
      <c r="C325" s="156" t="s">
        <v>195</v>
      </c>
      <c r="D325" s="154">
        <v>0</v>
      </c>
      <c r="E325" s="154">
        <v>0</v>
      </c>
      <c r="F325" s="154">
        <v>0</v>
      </c>
      <c r="G325" s="154">
        <v>0</v>
      </c>
      <c r="H325" s="87">
        <f>H323</f>
        <v>1573.59</v>
      </c>
      <c r="I325" s="79">
        <f t="shared" ref="I325:J325" si="109">I323</f>
        <v>0</v>
      </c>
      <c r="J325" s="79">
        <f t="shared" si="109"/>
        <v>0</v>
      </c>
      <c r="K325" s="15"/>
      <c r="L325" s="3"/>
    </row>
    <row r="326" spans="1:12" ht="17.25">
      <c r="A326" s="211"/>
      <c r="B326" s="25"/>
      <c r="C326" s="24" t="s">
        <v>5</v>
      </c>
      <c r="D326" s="121">
        <v>0</v>
      </c>
      <c r="E326" s="86">
        <v>0</v>
      </c>
      <c r="F326" s="86">
        <v>0</v>
      </c>
      <c r="G326" s="79">
        <v>0</v>
      </c>
      <c r="H326" s="79">
        <v>0</v>
      </c>
      <c r="I326" s="79">
        <v>0</v>
      </c>
      <c r="J326" s="79">
        <v>0</v>
      </c>
      <c r="K326" s="15"/>
      <c r="L326" s="3">
        <f t="shared" si="74"/>
        <v>0</v>
      </c>
    </row>
    <row r="327" spans="1:12" ht="17.25">
      <c r="A327" s="211"/>
      <c r="B327" s="25"/>
      <c r="C327" s="24" t="s">
        <v>23</v>
      </c>
      <c r="D327" s="121">
        <v>0</v>
      </c>
      <c r="E327" s="86">
        <v>0</v>
      </c>
      <c r="F327" s="86">
        <v>0</v>
      </c>
      <c r="G327" s="79">
        <v>0</v>
      </c>
      <c r="H327" s="79">
        <v>0</v>
      </c>
      <c r="I327" s="79">
        <v>0</v>
      </c>
      <c r="J327" s="79">
        <v>0</v>
      </c>
      <c r="K327" s="15"/>
      <c r="L327" s="3">
        <f t="shared" si="74"/>
        <v>0</v>
      </c>
    </row>
    <row r="328" spans="1:12" ht="33">
      <c r="A328" s="211"/>
      <c r="B328" s="25"/>
      <c r="C328" s="24" t="s">
        <v>9</v>
      </c>
      <c r="D328" s="131">
        <f>D331</f>
        <v>924.25</v>
      </c>
      <c r="E328" s="87">
        <f>E331</f>
        <v>357.59</v>
      </c>
      <c r="F328" s="87">
        <f>F331</f>
        <v>1500</v>
      </c>
      <c r="G328" s="87">
        <f t="shared" ref="G328:J328" si="110">G331</f>
        <v>1358.58</v>
      </c>
      <c r="H328" s="87">
        <f t="shared" si="110"/>
        <v>1573.59</v>
      </c>
      <c r="I328" s="79">
        <f t="shared" si="110"/>
        <v>0</v>
      </c>
      <c r="J328" s="79">
        <f t="shared" si="110"/>
        <v>0</v>
      </c>
      <c r="K328" s="15"/>
      <c r="L328" s="3">
        <f t="shared" si="74"/>
        <v>5714.01</v>
      </c>
    </row>
    <row r="329" spans="1:12" ht="17.25">
      <c r="A329" s="211"/>
      <c r="B329" s="25"/>
      <c r="C329" s="156" t="s">
        <v>194</v>
      </c>
      <c r="D329" s="87">
        <f>D328</f>
        <v>924.25</v>
      </c>
      <c r="E329" s="87">
        <f t="shared" ref="E329" si="111">E328</f>
        <v>357.59</v>
      </c>
      <c r="F329" s="87">
        <f t="shared" ref="F329" si="112">F328</f>
        <v>1500</v>
      </c>
      <c r="G329" s="87">
        <f t="shared" ref="G329" si="113">G328</f>
        <v>1358.58</v>
      </c>
      <c r="H329" s="154">
        <v>0</v>
      </c>
      <c r="I329" s="79">
        <v>0</v>
      </c>
      <c r="J329" s="79">
        <v>0</v>
      </c>
      <c r="K329" s="15"/>
      <c r="L329" s="3"/>
    </row>
    <row r="330" spans="1:12" ht="17.25">
      <c r="A330" s="211"/>
      <c r="B330" s="25"/>
      <c r="C330" s="156" t="s">
        <v>195</v>
      </c>
      <c r="D330" s="154">
        <v>0</v>
      </c>
      <c r="E330" s="154">
        <v>0</v>
      </c>
      <c r="F330" s="154">
        <v>0</v>
      </c>
      <c r="G330" s="154">
        <v>0</v>
      </c>
      <c r="H330" s="87">
        <f>H328</f>
        <v>1573.59</v>
      </c>
      <c r="I330" s="79">
        <f t="shared" ref="I330:J330" si="114">I328</f>
        <v>0</v>
      </c>
      <c r="J330" s="79">
        <f t="shared" si="114"/>
        <v>0</v>
      </c>
      <c r="K330" s="15"/>
      <c r="L330" s="3"/>
    </row>
    <row r="331" spans="1:12" ht="82.5">
      <c r="A331" s="211"/>
      <c r="B331" s="25"/>
      <c r="C331" s="22" t="s">
        <v>169</v>
      </c>
      <c r="D331" s="131">
        <f>D348</f>
        <v>924.25</v>
      </c>
      <c r="E331" s="87">
        <v>357.59</v>
      </c>
      <c r="F331" s="87">
        <v>1500</v>
      </c>
      <c r="G331" s="87">
        <f t="shared" ref="G331:H331" si="115">G348</f>
        <v>1358.58</v>
      </c>
      <c r="H331" s="87">
        <f t="shared" si="115"/>
        <v>1573.59</v>
      </c>
      <c r="I331" s="79">
        <f t="shared" ref="I331:J331" si="116">I348</f>
        <v>0</v>
      </c>
      <c r="J331" s="79">
        <f t="shared" si="116"/>
        <v>0</v>
      </c>
      <c r="K331" s="15"/>
      <c r="L331" s="3">
        <f t="shared" si="74"/>
        <v>5714.01</v>
      </c>
    </row>
    <row r="332" spans="1:12" ht="17.25">
      <c r="A332" s="211"/>
      <c r="B332" s="25"/>
      <c r="C332" s="156" t="s">
        <v>194</v>
      </c>
      <c r="D332" s="87">
        <f>D331</f>
        <v>924.25</v>
      </c>
      <c r="E332" s="87">
        <f t="shared" ref="E332" si="117">E331</f>
        <v>357.59</v>
      </c>
      <c r="F332" s="87">
        <f t="shared" ref="F332" si="118">F331</f>
        <v>1500</v>
      </c>
      <c r="G332" s="87">
        <f t="shared" ref="G332" si="119">G331</f>
        <v>1358.58</v>
      </c>
      <c r="H332" s="154">
        <v>0</v>
      </c>
      <c r="I332" s="79">
        <v>0</v>
      </c>
      <c r="J332" s="79">
        <v>0</v>
      </c>
      <c r="K332" s="15"/>
      <c r="L332" s="3"/>
    </row>
    <row r="333" spans="1:12" ht="17.25">
      <c r="A333" s="211"/>
      <c r="B333" s="25"/>
      <c r="C333" s="156" t="s">
        <v>195</v>
      </c>
      <c r="D333" s="154">
        <v>0</v>
      </c>
      <c r="E333" s="154">
        <v>0</v>
      </c>
      <c r="F333" s="154">
        <v>0</v>
      </c>
      <c r="G333" s="154">
        <v>0</v>
      </c>
      <c r="H333" s="87">
        <f>H331</f>
        <v>1573.59</v>
      </c>
      <c r="I333" s="79">
        <f t="shared" ref="I333:J333" si="120">I331</f>
        <v>0</v>
      </c>
      <c r="J333" s="79">
        <f t="shared" si="120"/>
        <v>0</v>
      </c>
      <c r="K333" s="15"/>
      <c r="L333" s="3"/>
    </row>
    <row r="334" spans="1:12" ht="17.25">
      <c r="A334" s="211"/>
      <c r="B334" s="25"/>
      <c r="C334" s="24" t="s">
        <v>21</v>
      </c>
      <c r="D334" s="24"/>
      <c r="E334" s="86">
        <v>0</v>
      </c>
      <c r="F334" s="86">
        <v>0</v>
      </c>
      <c r="G334" s="86">
        <v>0</v>
      </c>
      <c r="H334" s="86">
        <v>0</v>
      </c>
      <c r="I334" s="86">
        <v>0</v>
      </c>
      <c r="J334" s="60">
        <v>0</v>
      </c>
      <c r="K334" s="15"/>
      <c r="L334" s="3">
        <f t="shared" si="74"/>
        <v>0</v>
      </c>
    </row>
    <row r="335" spans="1:12" ht="33">
      <c r="A335" s="211"/>
      <c r="B335" s="25"/>
      <c r="C335" s="24" t="s">
        <v>18</v>
      </c>
      <c r="D335" s="24"/>
      <c r="E335" s="86">
        <v>0</v>
      </c>
      <c r="F335" s="86">
        <v>0</v>
      </c>
      <c r="G335" s="86">
        <v>0</v>
      </c>
      <c r="H335" s="86">
        <v>0</v>
      </c>
      <c r="I335" s="86">
        <v>0</v>
      </c>
      <c r="J335" s="60">
        <v>0</v>
      </c>
      <c r="K335" s="15"/>
      <c r="L335" s="3">
        <f t="shared" si="74"/>
        <v>0</v>
      </c>
    </row>
    <row r="336" spans="1:12" ht="17.25">
      <c r="A336" s="211"/>
      <c r="B336" s="25"/>
      <c r="C336" s="24" t="s">
        <v>12</v>
      </c>
      <c r="D336" s="24"/>
      <c r="E336" s="86">
        <v>0</v>
      </c>
      <c r="F336" s="86">
        <v>0</v>
      </c>
      <c r="G336" s="86">
        <v>0</v>
      </c>
      <c r="H336" s="86">
        <v>0</v>
      </c>
      <c r="I336" s="86">
        <v>0</v>
      </c>
      <c r="J336" s="60">
        <v>0</v>
      </c>
      <c r="K336" s="15"/>
      <c r="L336" s="3">
        <f t="shared" si="74"/>
        <v>0</v>
      </c>
    </row>
    <row r="337" spans="1:12" ht="33">
      <c r="A337" s="211"/>
      <c r="B337" s="25"/>
      <c r="C337" s="24" t="s">
        <v>13</v>
      </c>
      <c r="D337" s="24"/>
      <c r="E337" s="86">
        <v>0</v>
      </c>
      <c r="F337" s="86">
        <v>0</v>
      </c>
      <c r="G337" s="86">
        <v>0</v>
      </c>
      <c r="H337" s="86">
        <v>0</v>
      </c>
      <c r="I337" s="86">
        <v>0</v>
      </c>
      <c r="J337" s="60">
        <v>0</v>
      </c>
      <c r="K337" s="15"/>
      <c r="L337" s="3">
        <f t="shared" si="74"/>
        <v>0</v>
      </c>
    </row>
    <row r="338" spans="1:12" ht="33">
      <c r="A338" s="211"/>
      <c r="B338" s="27"/>
      <c r="C338" s="24" t="s">
        <v>14</v>
      </c>
      <c r="D338" s="24"/>
      <c r="E338" s="86">
        <v>0</v>
      </c>
      <c r="F338" s="86">
        <v>0</v>
      </c>
      <c r="G338" s="86">
        <v>0</v>
      </c>
      <c r="H338" s="86">
        <v>0</v>
      </c>
      <c r="I338" s="86">
        <v>0</v>
      </c>
      <c r="J338" s="60">
        <v>0</v>
      </c>
      <c r="K338" s="15"/>
      <c r="L338" s="3">
        <f t="shared" si="74"/>
        <v>0</v>
      </c>
    </row>
    <row r="339" spans="1:12" ht="16.5">
      <c r="A339" s="211" t="s">
        <v>82</v>
      </c>
      <c r="B339" s="22"/>
      <c r="C339" s="24"/>
      <c r="D339" s="24"/>
      <c r="E339" s="86"/>
      <c r="F339" s="86"/>
      <c r="G339" s="86"/>
      <c r="H339" s="86"/>
      <c r="I339" s="86"/>
      <c r="J339" s="60"/>
      <c r="K339" s="15"/>
      <c r="L339" s="3">
        <f t="shared" si="74"/>
        <v>0</v>
      </c>
    </row>
    <row r="340" spans="1:12" ht="188.25" customHeight="1">
      <c r="A340" s="211"/>
      <c r="B340" s="22" t="s">
        <v>83</v>
      </c>
      <c r="C340" s="41" t="s">
        <v>196</v>
      </c>
      <c r="D340" s="87">
        <f>D345</f>
        <v>924.25</v>
      </c>
      <c r="E340" s="87">
        <f>E345</f>
        <v>1000</v>
      </c>
      <c r="F340" s="87">
        <f>F345</f>
        <v>1500</v>
      </c>
      <c r="G340" s="87">
        <f t="shared" ref="G340:H340" si="121">G345</f>
        <v>1358.58</v>
      </c>
      <c r="H340" s="87">
        <f t="shared" si="121"/>
        <v>1573.59</v>
      </c>
      <c r="I340" s="79">
        <f t="shared" ref="I340:J340" si="122">I345</f>
        <v>0</v>
      </c>
      <c r="J340" s="79">
        <f t="shared" si="122"/>
        <v>0</v>
      </c>
      <c r="K340" s="15"/>
      <c r="L340" s="3">
        <f t="shared" si="74"/>
        <v>6356.42</v>
      </c>
    </row>
    <row r="341" spans="1:12" ht="33" customHeight="1">
      <c r="A341" s="211"/>
      <c r="B341" s="22"/>
      <c r="C341" s="156" t="s">
        <v>194</v>
      </c>
      <c r="D341" s="87">
        <f>D340</f>
        <v>924.25</v>
      </c>
      <c r="E341" s="87">
        <f t="shared" ref="E341" si="123">E340</f>
        <v>1000</v>
      </c>
      <c r="F341" s="87">
        <f t="shared" ref="F341" si="124">F340</f>
        <v>1500</v>
      </c>
      <c r="G341" s="87">
        <f t="shared" ref="G341" si="125">G340</f>
        <v>1358.58</v>
      </c>
      <c r="H341" s="154">
        <v>0</v>
      </c>
      <c r="I341" s="79">
        <v>0</v>
      </c>
      <c r="J341" s="79">
        <v>0</v>
      </c>
      <c r="K341" s="15"/>
      <c r="L341" s="3"/>
    </row>
    <row r="342" spans="1:12" ht="21.75" customHeight="1">
      <c r="A342" s="211"/>
      <c r="B342" s="22"/>
      <c r="C342" s="156" t="s">
        <v>195</v>
      </c>
      <c r="D342" s="154">
        <v>0</v>
      </c>
      <c r="E342" s="154">
        <v>0</v>
      </c>
      <c r="F342" s="154">
        <v>0</v>
      </c>
      <c r="G342" s="154">
        <v>0</v>
      </c>
      <c r="H342" s="87">
        <f>H340</f>
        <v>1573.59</v>
      </c>
      <c r="I342" s="79">
        <f t="shared" ref="I342:J342" si="126">I340</f>
        <v>0</v>
      </c>
      <c r="J342" s="79">
        <f t="shared" si="126"/>
        <v>0</v>
      </c>
      <c r="K342" s="15"/>
      <c r="L342" s="3"/>
    </row>
    <row r="343" spans="1:12" ht="17.25">
      <c r="A343" s="211"/>
      <c r="B343" s="25"/>
      <c r="C343" s="24" t="s">
        <v>5</v>
      </c>
      <c r="D343" s="121">
        <v>0</v>
      </c>
      <c r="E343" s="86">
        <v>0</v>
      </c>
      <c r="F343" s="86">
        <v>0</v>
      </c>
      <c r="G343" s="86">
        <v>0</v>
      </c>
      <c r="H343" s="86">
        <v>0</v>
      </c>
      <c r="I343" s="79">
        <v>0</v>
      </c>
      <c r="J343" s="79">
        <v>0</v>
      </c>
      <c r="K343" s="15"/>
      <c r="L343" s="3">
        <f t="shared" si="74"/>
        <v>0</v>
      </c>
    </row>
    <row r="344" spans="1:12" ht="17.25">
      <c r="A344" s="211"/>
      <c r="B344" s="25"/>
      <c r="C344" s="24" t="s">
        <v>23</v>
      </c>
      <c r="D344" s="121">
        <v>0</v>
      </c>
      <c r="E344" s="86">
        <v>0</v>
      </c>
      <c r="F344" s="86">
        <v>0</v>
      </c>
      <c r="G344" s="86">
        <v>0</v>
      </c>
      <c r="H344" s="86">
        <v>0</v>
      </c>
      <c r="I344" s="79">
        <v>0</v>
      </c>
      <c r="J344" s="79">
        <v>0</v>
      </c>
      <c r="K344" s="15"/>
      <c r="L344" s="3">
        <f t="shared" si="74"/>
        <v>0</v>
      </c>
    </row>
    <row r="345" spans="1:12" ht="33">
      <c r="A345" s="211"/>
      <c r="B345" s="25"/>
      <c r="C345" s="24" t="s">
        <v>9</v>
      </c>
      <c r="D345" s="131">
        <f>D348</f>
        <v>924.25</v>
      </c>
      <c r="E345" s="87">
        <f>E348</f>
        <v>1000</v>
      </c>
      <c r="F345" s="87">
        <f>F348</f>
        <v>1500</v>
      </c>
      <c r="G345" s="87">
        <f t="shared" ref="G345:J345" si="127">G348</f>
        <v>1358.58</v>
      </c>
      <c r="H345" s="87">
        <f t="shared" si="127"/>
        <v>1573.59</v>
      </c>
      <c r="I345" s="79">
        <f t="shared" si="127"/>
        <v>0</v>
      </c>
      <c r="J345" s="79">
        <f t="shared" si="127"/>
        <v>0</v>
      </c>
      <c r="K345" s="15"/>
      <c r="L345" s="3">
        <f t="shared" si="74"/>
        <v>6356.42</v>
      </c>
    </row>
    <row r="346" spans="1:12" ht="17.25">
      <c r="A346" s="211"/>
      <c r="B346" s="25"/>
      <c r="C346" s="156" t="s">
        <v>194</v>
      </c>
      <c r="D346" s="87">
        <f>D345</f>
        <v>924.25</v>
      </c>
      <c r="E346" s="87">
        <f t="shared" ref="E346" si="128">E345</f>
        <v>1000</v>
      </c>
      <c r="F346" s="87">
        <f t="shared" ref="F346" si="129">F345</f>
        <v>1500</v>
      </c>
      <c r="G346" s="87">
        <f t="shared" ref="G346" si="130">G345</f>
        <v>1358.58</v>
      </c>
      <c r="H346" s="154">
        <v>0</v>
      </c>
      <c r="I346" s="79">
        <v>0</v>
      </c>
      <c r="J346" s="79">
        <v>0</v>
      </c>
      <c r="K346" s="15"/>
      <c r="L346" s="3"/>
    </row>
    <row r="347" spans="1:12" ht="17.25">
      <c r="A347" s="211"/>
      <c r="B347" s="25"/>
      <c r="C347" s="156" t="s">
        <v>195</v>
      </c>
      <c r="D347" s="154">
        <v>0</v>
      </c>
      <c r="E347" s="154">
        <v>0</v>
      </c>
      <c r="F347" s="154">
        <v>0</v>
      </c>
      <c r="G347" s="154">
        <v>0</v>
      </c>
      <c r="H347" s="87">
        <f>H345</f>
        <v>1573.59</v>
      </c>
      <c r="I347" s="79">
        <f t="shared" ref="I347:J347" si="131">I345</f>
        <v>0</v>
      </c>
      <c r="J347" s="79">
        <f t="shared" si="131"/>
        <v>0</v>
      </c>
      <c r="K347" s="15"/>
      <c r="L347" s="3"/>
    </row>
    <row r="348" spans="1:12" ht="82.5">
      <c r="A348" s="211"/>
      <c r="B348" s="25"/>
      <c r="C348" s="22" t="s">
        <v>169</v>
      </c>
      <c r="D348" s="131">
        <v>924.25</v>
      </c>
      <c r="E348" s="87">
        <v>1000</v>
      </c>
      <c r="F348" s="87">
        <v>1500</v>
      </c>
      <c r="G348" s="86">
        <v>1358.58</v>
      </c>
      <c r="H348" s="86">
        <v>1573.59</v>
      </c>
      <c r="I348" s="79">
        <v>0</v>
      </c>
      <c r="J348" s="79">
        <v>0</v>
      </c>
      <c r="K348" s="15"/>
      <c r="L348" s="3">
        <f t="shared" si="74"/>
        <v>6356.42</v>
      </c>
    </row>
    <row r="349" spans="1:12" ht="17.25">
      <c r="A349" s="211"/>
      <c r="B349" s="25"/>
      <c r="C349" s="156" t="s">
        <v>194</v>
      </c>
      <c r="D349" s="87">
        <f>D348</f>
        <v>924.25</v>
      </c>
      <c r="E349" s="87">
        <f t="shared" ref="E349" si="132">E348</f>
        <v>1000</v>
      </c>
      <c r="F349" s="87">
        <f t="shared" ref="F349" si="133">F348</f>
        <v>1500</v>
      </c>
      <c r="G349" s="87">
        <f t="shared" ref="G349" si="134">G348</f>
        <v>1358.58</v>
      </c>
      <c r="H349" s="154">
        <v>0</v>
      </c>
      <c r="I349" s="79">
        <v>0</v>
      </c>
      <c r="J349" s="79">
        <v>0</v>
      </c>
      <c r="K349" s="15"/>
      <c r="L349" s="3"/>
    </row>
    <row r="350" spans="1:12" ht="17.25">
      <c r="A350" s="211"/>
      <c r="B350" s="25"/>
      <c r="C350" s="156" t="s">
        <v>195</v>
      </c>
      <c r="D350" s="154">
        <v>0</v>
      </c>
      <c r="E350" s="154">
        <v>0</v>
      </c>
      <c r="F350" s="154">
        <v>0</v>
      </c>
      <c r="G350" s="154">
        <v>0</v>
      </c>
      <c r="H350" s="87">
        <f>H348</f>
        <v>1573.59</v>
      </c>
      <c r="I350" s="87">
        <v>0</v>
      </c>
      <c r="J350" s="87">
        <v>0</v>
      </c>
      <c r="K350" s="15"/>
      <c r="L350" s="3"/>
    </row>
    <row r="351" spans="1:12" ht="17.25">
      <c r="A351" s="211"/>
      <c r="B351" s="25"/>
      <c r="C351" s="24" t="s">
        <v>21</v>
      </c>
      <c r="D351" s="121">
        <v>0</v>
      </c>
      <c r="E351" s="86">
        <v>0</v>
      </c>
      <c r="F351" s="86">
        <v>0</v>
      </c>
      <c r="G351" s="86">
        <v>0</v>
      </c>
      <c r="H351" s="86">
        <v>0</v>
      </c>
      <c r="I351" s="86">
        <v>0</v>
      </c>
      <c r="J351" s="86">
        <v>0</v>
      </c>
      <c r="K351" s="15"/>
      <c r="L351" s="3">
        <f t="shared" si="74"/>
        <v>0</v>
      </c>
    </row>
    <row r="352" spans="1:12" ht="33">
      <c r="A352" s="211"/>
      <c r="B352" s="25"/>
      <c r="C352" s="24" t="s">
        <v>18</v>
      </c>
      <c r="D352" s="121">
        <v>0</v>
      </c>
      <c r="E352" s="86">
        <v>0</v>
      </c>
      <c r="F352" s="86">
        <v>0</v>
      </c>
      <c r="G352" s="86">
        <v>0</v>
      </c>
      <c r="H352" s="86">
        <v>0</v>
      </c>
      <c r="I352" s="86">
        <v>0</v>
      </c>
      <c r="J352" s="60">
        <v>0</v>
      </c>
      <c r="K352" s="15"/>
      <c r="L352" s="3">
        <f t="shared" si="74"/>
        <v>0</v>
      </c>
    </row>
    <row r="353" spans="1:12" ht="17.25">
      <c r="A353" s="211"/>
      <c r="B353" s="25"/>
      <c r="C353" s="24" t="s">
        <v>12</v>
      </c>
      <c r="D353" s="121">
        <v>0</v>
      </c>
      <c r="E353" s="86">
        <v>0</v>
      </c>
      <c r="F353" s="86">
        <v>0</v>
      </c>
      <c r="G353" s="86">
        <v>0</v>
      </c>
      <c r="H353" s="86">
        <v>0</v>
      </c>
      <c r="I353" s="86">
        <v>0</v>
      </c>
      <c r="J353" s="60">
        <v>0</v>
      </c>
      <c r="K353" s="15"/>
      <c r="L353" s="3">
        <f t="shared" si="74"/>
        <v>0</v>
      </c>
    </row>
    <row r="354" spans="1:12" ht="33">
      <c r="A354" s="211"/>
      <c r="B354" s="25"/>
      <c r="C354" s="24" t="s">
        <v>13</v>
      </c>
      <c r="D354" s="121">
        <v>0</v>
      </c>
      <c r="E354" s="86">
        <v>0</v>
      </c>
      <c r="F354" s="86">
        <v>0</v>
      </c>
      <c r="G354" s="86">
        <v>0</v>
      </c>
      <c r="H354" s="86">
        <v>0</v>
      </c>
      <c r="I354" s="86">
        <v>0</v>
      </c>
      <c r="J354" s="60">
        <v>0</v>
      </c>
      <c r="K354" s="15"/>
      <c r="L354" s="3">
        <f t="shared" si="74"/>
        <v>0</v>
      </c>
    </row>
    <row r="355" spans="1:12" ht="33">
      <c r="A355" s="211"/>
      <c r="B355" s="27"/>
      <c r="C355" s="24" t="s">
        <v>14</v>
      </c>
      <c r="D355" s="121">
        <v>0</v>
      </c>
      <c r="E355" s="86">
        <v>0</v>
      </c>
      <c r="F355" s="86">
        <v>0</v>
      </c>
      <c r="G355" s="86">
        <v>0</v>
      </c>
      <c r="H355" s="86">
        <v>0</v>
      </c>
      <c r="I355" s="86">
        <v>0</v>
      </c>
      <c r="J355" s="60">
        <v>0</v>
      </c>
      <c r="K355" s="15"/>
      <c r="L355" s="3">
        <f t="shared" si="74"/>
        <v>0</v>
      </c>
    </row>
    <row r="356" spans="1:12" ht="82.5">
      <c r="A356" s="28" t="s">
        <v>30</v>
      </c>
      <c r="B356" s="118" t="s">
        <v>31</v>
      </c>
      <c r="C356" s="41" t="s">
        <v>196</v>
      </c>
      <c r="D356" s="132">
        <f t="shared" ref="D356:J356" si="135">D360+D362</f>
        <v>4161.2299999999996</v>
      </c>
      <c r="E356" s="87">
        <f t="shared" si="135"/>
        <v>4219.63</v>
      </c>
      <c r="F356" s="87">
        <f t="shared" si="135"/>
        <v>3913.23</v>
      </c>
      <c r="G356" s="86">
        <f t="shared" si="135"/>
        <v>1641.29</v>
      </c>
      <c r="H356" s="87">
        <f t="shared" si="135"/>
        <v>4453.33</v>
      </c>
      <c r="I356" s="87">
        <f t="shared" si="135"/>
        <v>485.12</v>
      </c>
      <c r="J356" s="87">
        <f t="shared" si="135"/>
        <v>485.12</v>
      </c>
      <c r="K356" s="15"/>
      <c r="L356" s="3">
        <f>E356+F356+G356+H356+I356+J356+D356</f>
        <v>19358.950000000004</v>
      </c>
    </row>
    <row r="357" spans="1:12" ht="16.5">
      <c r="A357" s="29"/>
      <c r="B357" s="159"/>
      <c r="C357" s="161" t="s">
        <v>194</v>
      </c>
      <c r="D357" s="132">
        <f>D356</f>
        <v>4161.2299999999996</v>
      </c>
      <c r="E357" s="132">
        <f t="shared" ref="E357:G357" si="136">E356</f>
        <v>4219.63</v>
      </c>
      <c r="F357" s="132">
        <f t="shared" si="136"/>
        <v>3913.23</v>
      </c>
      <c r="G357" s="132">
        <f t="shared" si="136"/>
        <v>1641.29</v>
      </c>
      <c r="H357" s="160">
        <v>0</v>
      </c>
      <c r="I357" s="160">
        <v>0</v>
      </c>
      <c r="J357" s="160">
        <v>0</v>
      </c>
      <c r="K357" s="15"/>
      <c r="L357" s="3">
        <f t="shared" ref="L357:L358" si="137">E357+F357+G357+H357+I357+J357+D357</f>
        <v>13935.380000000001</v>
      </c>
    </row>
    <row r="358" spans="1:12" ht="16.5">
      <c r="A358" s="29"/>
      <c r="B358" s="159"/>
      <c r="C358" s="161" t="s">
        <v>195</v>
      </c>
      <c r="D358" s="160">
        <v>0</v>
      </c>
      <c r="E358" s="160">
        <v>0</v>
      </c>
      <c r="F358" s="160">
        <v>0</v>
      </c>
      <c r="G358" s="160">
        <v>0</v>
      </c>
      <c r="H358" s="87">
        <f>H356</f>
        <v>4453.33</v>
      </c>
      <c r="I358" s="87">
        <f t="shared" ref="I358:J358" si="138">I356</f>
        <v>485.12</v>
      </c>
      <c r="J358" s="87">
        <f t="shared" si="138"/>
        <v>485.12</v>
      </c>
      <c r="K358" s="15"/>
      <c r="L358" s="3">
        <f t="shared" si="137"/>
        <v>5423.57</v>
      </c>
    </row>
    <row r="359" spans="1:12" ht="17.25">
      <c r="A359" s="25"/>
      <c r="B359" s="25"/>
      <c r="C359" s="24" t="s">
        <v>5</v>
      </c>
      <c r="D359" s="121">
        <v>0</v>
      </c>
      <c r="E359" s="86">
        <v>0</v>
      </c>
      <c r="F359" s="86">
        <v>0</v>
      </c>
      <c r="G359" s="86">
        <v>0</v>
      </c>
      <c r="H359" s="86">
        <v>0</v>
      </c>
      <c r="I359" s="86">
        <v>0</v>
      </c>
      <c r="J359" s="60">
        <v>0</v>
      </c>
      <c r="K359" s="15"/>
      <c r="L359" s="3">
        <f t="shared" si="74"/>
        <v>0</v>
      </c>
    </row>
    <row r="360" spans="1:12" ht="33">
      <c r="A360" s="25"/>
      <c r="B360" s="25"/>
      <c r="C360" s="24" t="s">
        <v>7</v>
      </c>
      <c r="D360" s="87">
        <f>D361</f>
        <v>2733.23</v>
      </c>
      <c r="E360" s="87">
        <f>E361</f>
        <v>3169.93</v>
      </c>
      <c r="F360" s="86">
        <f>F361</f>
        <v>3911.87</v>
      </c>
      <c r="G360" s="87">
        <f>G361</f>
        <v>1345.98</v>
      </c>
      <c r="H360" s="87">
        <f t="shared" ref="H360:J360" si="139">H361</f>
        <v>4148.33</v>
      </c>
      <c r="I360" s="87">
        <f t="shared" si="139"/>
        <v>485.12</v>
      </c>
      <c r="J360" s="59">
        <f t="shared" si="139"/>
        <v>485.12</v>
      </c>
      <c r="K360" s="15"/>
      <c r="L360" s="3">
        <f t="shared" si="74"/>
        <v>16279.58</v>
      </c>
    </row>
    <row r="361" spans="1:12" ht="82.5">
      <c r="A361" s="25"/>
      <c r="B361" s="25"/>
      <c r="C361" s="142" t="s">
        <v>166</v>
      </c>
      <c r="D361" s="131">
        <f>D417</f>
        <v>2733.23</v>
      </c>
      <c r="E361" s="87">
        <f>E417+E475+E430</f>
        <v>3169.93</v>
      </c>
      <c r="F361" s="87">
        <f>F417+F475+F430</f>
        <v>3911.87</v>
      </c>
      <c r="G361" s="87">
        <f>G417+G460</f>
        <v>1345.98</v>
      </c>
      <c r="H361" s="86">
        <f t="shared" ref="H361:I361" si="140">H417</f>
        <v>4148.33</v>
      </c>
      <c r="I361" s="86">
        <f t="shared" si="140"/>
        <v>485.12</v>
      </c>
      <c r="J361" s="60">
        <f t="shared" ref="J361" si="141">J417</f>
        <v>485.12</v>
      </c>
      <c r="K361" s="15"/>
      <c r="L361" s="3">
        <f t="shared" ref="L361:L445" si="142">E361+F361+G361+H361+I361+J361+D361</f>
        <v>16279.58</v>
      </c>
    </row>
    <row r="362" spans="1:12" ht="33">
      <c r="A362" s="25"/>
      <c r="B362" s="25"/>
      <c r="C362" s="24" t="s">
        <v>9</v>
      </c>
      <c r="D362" s="132">
        <f>D365</f>
        <v>1428</v>
      </c>
      <c r="E362" s="87">
        <f>E365</f>
        <v>1049.7</v>
      </c>
      <c r="F362" s="87">
        <f>F365+F368</f>
        <v>1.36</v>
      </c>
      <c r="G362" s="87">
        <f>G365+G368</f>
        <v>295.31</v>
      </c>
      <c r="H362" s="87">
        <f>H365</f>
        <v>305</v>
      </c>
      <c r="I362" s="79">
        <f t="shared" ref="I362:J362" si="143">I365</f>
        <v>0</v>
      </c>
      <c r="J362" s="79">
        <f t="shared" si="143"/>
        <v>0</v>
      </c>
      <c r="K362" s="15"/>
      <c r="L362" s="3">
        <f>E362+F362+G362+H362+I362+J362+D362</f>
        <v>3079.37</v>
      </c>
    </row>
    <row r="363" spans="1:12" ht="17.25">
      <c r="A363" s="25"/>
      <c r="B363" s="25"/>
      <c r="C363" s="161" t="s">
        <v>194</v>
      </c>
      <c r="D363" s="132">
        <f>D362</f>
        <v>1428</v>
      </c>
      <c r="E363" s="132">
        <f t="shared" ref="E363:G363" si="144">E362</f>
        <v>1049.7</v>
      </c>
      <c r="F363" s="132">
        <f t="shared" si="144"/>
        <v>1.36</v>
      </c>
      <c r="G363" s="132">
        <f t="shared" si="144"/>
        <v>295.31</v>
      </c>
      <c r="H363" s="160">
        <v>0</v>
      </c>
      <c r="I363" s="160">
        <v>0</v>
      </c>
      <c r="J363" s="160">
        <v>0</v>
      </c>
      <c r="K363" s="15"/>
      <c r="L363" s="3">
        <f t="shared" si="142"/>
        <v>2774.37</v>
      </c>
    </row>
    <row r="364" spans="1:12" ht="17.25">
      <c r="A364" s="25"/>
      <c r="B364" s="25"/>
      <c r="C364" s="161" t="s">
        <v>195</v>
      </c>
      <c r="D364" s="160">
        <v>0</v>
      </c>
      <c r="E364" s="160">
        <v>0</v>
      </c>
      <c r="F364" s="160">
        <v>0</v>
      </c>
      <c r="G364" s="160">
        <v>0</v>
      </c>
      <c r="H364" s="87">
        <f>H362</f>
        <v>305</v>
      </c>
      <c r="I364" s="79">
        <f t="shared" ref="I364:J364" si="145">I362</f>
        <v>0</v>
      </c>
      <c r="J364" s="79">
        <f t="shared" si="145"/>
        <v>0</v>
      </c>
      <c r="K364" s="15"/>
      <c r="L364" s="3">
        <f t="shared" si="142"/>
        <v>305</v>
      </c>
    </row>
    <row r="365" spans="1:12" ht="82.5">
      <c r="A365" s="25"/>
      <c r="B365" s="25"/>
      <c r="C365" s="142" t="s">
        <v>166</v>
      </c>
      <c r="D365" s="87">
        <f>D385+D433</f>
        <v>1428</v>
      </c>
      <c r="E365" s="87">
        <f>E385+E433</f>
        <v>1049.7</v>
      </c>
      <c r="F365" s="87">
        <f>F433</f>
        <v>1.36</v>
      </c>
      <c r="G365" s="87">
        <f>G385+G478</f>
        <v>295.31</v>
      </c>
      <c r="H365" s="87">
        <f>H385</f>
        <v>305</v>
      </c>
      <c r="I365" s="79">
        <f t="shared" ref="I365:J365" si="146">I385</f>
        <v>0</v>
      </c>
      <c r="J365" s="79">
        <f t="shared" si="146"/>
        <v>0</v>
      </c>
      <c r="K365" s="15"/>
      <c r="L365" s="3">
        <f t="shared" si="142"/>
        <v>3079.37</v>
      </c>
    </row>
    <row r="366" spans="1:12" ht="17.25">
      <c r="A366" s="25"/>
      <c r="B366" s="25"/>
      <c r="C366" s="161" t="s">
        <v>194</v>
      </c>
      <c r="D366" s="132">
        <f>D365</f>
        <v>1428</v>
      </c>
      <c r="E366" s="132">
        <f t="shared" ref="E366" si="147">E365</f>
        <v>1049.7</v>
      </c>
      <c r="F366" s="132">
        <f t="shared" ref="F366" si="148">F365</f>
        <v>1.36</v>
      </c>
      <c r="G366" s="132">
        <f t="shared" ref="G366" si="149">G365</f>
        <v>295.31</v>
      </c>
      <c r="H366" s="160">
        <v>0</v>
      </c>
      <c r="I366" s="160">
        <v>0</v>
      </c>
      <c r="J366" s="160">
        <v>0</v>
      </c>
      <c r="K366" s="15"/>
      <c r="L366" s="3"/>
    </row>
    <row r="367" spans="1:12" ht="17.25">
      <c r="A367" s="25"/>
      <c r="B367" s="25"/>
      <c r="C367" s="161" t="s">
        <v>195</v>
      </c>
      <c r="D367" s="160">
        <v>0</v>
      </c>
      <c r="E367" s="160">
        <v>0</v>
      </c>
      <c r="F367" s="160">
        <v>0</v>
      </c>
      <c r="G367" s="160">
        <v>0</v>
      </c>
      <c r="H367" s="87">
        <f>H365</f>
        <v>305</v>
      </c>
      <c r="I367" s="79">
        <f t="shared" ref="I367:J367" si="150">I365</f>
        <v>0</v>
      </c>
      <c r="J367" s="79">
        <f t="shared" si="150"/>
        <v>0</v>
      </c>
      <c r="K367" s="15"/>
      <c r="L367" s="3"/>
    </row>
    <row r="368" spans="1:12" ht="49.5">
      <c r="A368" s="25"/>
      <c r="B368" s="25"/>
      <c r="C368" s="143" t="s">
        <v>167</v>
      </c>
      <c r="D368" s="160">
        <v>0</v>
      </c>
      <c r="E368" s="86">
        <v>0</v>
      </c>
      <c r="F368" s="86">
        <v>0</v>
      </c>
      <c r="G368" s="86">
        <v>0</v>
      </c>
      <c r="H368" s="79">
        <v>0</v>
      </c>
      <c r="I368" s="79">
        <v>0</v>
      </c>
      <c r="J368" s="74">
        <v>0</v>
      </c>
      <c r="K368" s="15"/>
      <c r="L368" s="3">
        <f t="shared" si="142"/>
        <v>0</v>
      </c>
    </row>
    <row r="369" spans="1:12" ht="66">
      <c r="A369" s="25"/>
      <c r="B369" s="25"/>
      <c r="C369" s="142" t="s">
        <v>168</v>
      </c>
      <c r="D369" s="160">
        <v>0</v>
      </c>
      <c r="E369" s="86">
        <v>0</v>
      </c>
      <c r="F369" s="86">
        <v>0</v>
      </c>
      <c r="G369" s="86">
        <v>0</v>
      </c>
      <c r="H369" s="79">
        <v>0</v>
      </c>
      <c r="I369" s="79">
        <v>0</v>
      </c>
      <c r="J369" s="74">
        <v>0</v>
      </c>
      <c r="K369" s="15"/>
      <c r="L369" s="3">
        <f t="shared" si="142"/>
        <v>0</v>
      </c>
    </row>
    <row r="370" spans="1:12" ht="17.25">
      <c r="A370" s="25"/>
      <c r="B370" s="25"/>
      <c r="C370" s="24" t="s">
        <v>17</v>
      </c>
      <c r="D370" s="160">
        <v>0</v>
      </c>
      <c r="E370" s="86">
        <v>0</v>
      </c>
      <c r="F370" s="86">
        <v>0</v>
      </c>
      <c r="G370" s="86">
        <v>0</v>
      </c>
      <c r="H370" s="86">
        <v>0</v>
      </c>
      <c r="I370" s="86">
        <v>0</v>
      </c>
      <c r="J370" s="60">
        <v>0</v>
      </c>
      <c r="K370" s="15"/>
      <c r="L370" s="3">
        <f t="shared" si="142"/>
        <v>0</v>
      </c>
    </row>
    <row r="371" spans="1:12" ht="33">
      <c r="A371" s="25"/>
      <c r="B371" s="25"/>
      <c r="C371" s="24" t="s">
        <v>18</v>
      </c>
      <c r="D371" s="160">
        <v>0</v>
      </c>
      <c r="E371" s="86">
        <v>0</v>
      </c>
      <c r="F371" s="86">
        <v>0</v>
      </c>
      <c r="G371" s="86">
        <v>0</v>
      </c>
      <c r="H371" s="86">
        <v>0</v>
      </c>
      <c r="I371" s="86">
        <v>0</v>
      </c>
      <c r="J371" s="60">
        <v>0</v>
      </c>
      <c r="K371" s="15"/>
      <c r="L371" s="3">
        <f t="shared" si="142"/>
        <v>0</v>
      </c>
    </row>
    <row r="372" spans="1:12" ht="17.25">
      <c r="A372" s="25"/>
      <c r="B372" s="25"/>
      <c r="C372" s="24" t="s">
        <v>12</v>
      </c>
      <c r="D372" s="160">
        <v>0</v>
      </c>
      <c r="E372" s="86">
        <v>0</v>
      </c>
      <c r="F372" s="86">
        <v>0</v>
      </c>
      <c r="G372" s="86">
        <v>0</v>
      </c>
      <c r="H372" s="86">
        <v>0</v>
      </c>
      <c r="I372" s="86">
        <v>0</v>
      </c>
      <c r="J372" s="60">
        <v>0</v>
      </c>
      <c r="K372" s="15"/>
      <c r="L372" s="3">
        <f t="shared" si="142"/>
        <v>0</v>
      </c>
    </row>
    <row r="373" spans="1:12" ht="17.25">
      <c r="A373" s="27"/>
      <c r="B373" s="27"/>
      <c r="C373" s="24" t="s">
        <v>27</v>
      </c>
      <c r="D373" s="160">
        <v>0</v>
      </c>
      <c r="E373" s="86">
        <v>0</v>
      </c>
      <c r="F373" s="86">
        <v>0</v>
      </c>
      <c r="G373" s="86">
        <v>0</v>
      </c>
      <c r="H373" s="86">
        <v>0</v>
      </c>
      <c r="I373" s="86">
        <v>0</v>
      </c>
      <c r="J373" s="60">
        <v>0</v>
      </c>
      <c r="K373" s="15"/>
      <c r="L373" s="3">
        <f t="shared" si="142"/>
        <v>0</v>
      </c>
    </row>
    <row r="374" spans="1:12" ht="33" customHeight="1">
      <c r="A374" s="27"/>
      <c r="B374" s="29" t="s">
        <v>29</v>
      </c>
      <c r="C374" s="17" t="s">
        <v>14</v>
      </c>
      <c r="D374" s="160">
        <v>0</v>
      </c>
      <c r="E374" s="86">
        <v>0</v>
      </c>
      <c r="F374" s="86">
        <v>0</v>
      </c>
      <c r="G374" s="86">
        <v>0</v>
      </c>
      <c r="H374" s="86">
        <v>0</v>
      </c>
      <c r="I374" s="86">
        <v>0</v>
      </c>
      <c r="J374" s="60">
        <v>0</v>
      </c>
      <c r="K374" s="15"/>
      <c r="L374" s="3">
        <f t="shared" si="142"/>
        <v>0</v>
      </c>
    </row>
    <row r="375" spans="1:12" ht="33">
      <c r="A375" s="198" t="s">
        <v>32</v>
      </c>
      <c r="B375" s="21" t="s">
        <v>78</v>
      </c>
      <c r="C375" s="24"/>
      <c r="D375" s="24"/>
      <c r="E375" s="86"/>
      <c r="F375" s="86"/>
      <c r="G375" s="86"/>
      <c r="H375" s="86"/>
      <c r="I375" s="86"/>
      <c r="J375" s="60"/>
      <c r="K375" s="15"/>
      <c r="L375" s="3">
        <f t="shared" si="142"/>
        <v>0</v>
      </c>
    </row>
    <row r="376" spans="1:12" ht="228" customHeight="1">
      <c r="A376" s="198"/>
      <c r="B376" s="23" t="s">
        <v>182</v>
      </c>
      <c r="C376" s="41" t="s">
        <v>196</v>
      </c>
      <c r="D376" s="132">
        <f>D382</f>
        <v>1428</v>
      </c>
      <c r="E376" s="87">
        <f t="shared" ref="E376:J376" si="151">E380+E382</f>
        <v>1049</v>
      </c>
      <c r="F376" s="79">
        <f t="shared" si="151"/>
        <v>0</v>
      </c>
      <c r="G376" s="87">
        <f t="shared" si="151"/>
        <v>250</v>
      </c>
      <c r="H376" s="87">
        <f t="shared" si="151"/>
        <v>305</v>
      </c>
      <c r="I376" s="79">
        <f t="shared" si="151"/>
        <v>0</v>
      </c>
      <c r="J376" s="79">
        <f t="shared" si="151"/>
        <v>0</v>
      </c>
      <c r="K376" s="15"/>
      <c r="L376" s="3">
        <f t="shared" si="142"/>
        <v>3032</v>
      </c>
    </row>
    <row r="377" spans="1:12" ht="38.25" customHeight="1">
      <c r="A377" s="198"/>
      <c r="B377" s="22"/>
      <c r="C377" s="41" t="s">
        <v>194</v>
      </c>
      <c r="D377" s="132">
        <f>D376</f>
        <v>1428</v>
      </c>
      <c r="E377" s="132">
        <f t="shared" ref="E377:G377" si="152">E376</f>
        <v>1049</v>
      </c>
      <c r="F377" s="166">
        <f t="shared" si="152"/>
        <v>0</v>
      </c>
      <c r="G377" s="132">
        <f t="shared" si="152"/>
        <v>250</v>
      </c>
      <c r="H377" s="160">
        <v>0</v>
      </c>
      <c r="I377" s="160">
        <v>0</v>
      </c>
      <c r="J377" s="160">
        <v>0</v>
      </c>
      <c r="K377" s="15"/>
      <c r="L377" s="3"/>
    </row>
    <row r="378" spans="1:12" ht="35.25" customHeight="1">
      <c r="A378" s="198"/>
      <c r="B378" s="22"/>
      <c r="C378" s="41" t="s">
        <v>195</v>
      </c>
      <c r="D378" s="132"/>
      <c r="E378" s="87"/>
      <c r="F378" s="87"/>
      <c r="G378" s="87"/>
      <c r="H378" s="87">
        <f>H376</f>
        <v>305</v>
      </c>
      <c r="I378" s="79">
        <f t="shared" ref="I378:J378" si="153">I376</f>
        <v>0</v>
      </c>
      <c r="J378" s="79">
        <f t="shared" si="153"/>
        <v>0</v>
      </c>
      <c r="K378" s="15"/>
      <c r="L378" s="3"/>
    </row>
    <row r="379" spans="1:12" ht="17.25">
      <c r="A379" s="198"/>
      <c r="B379" s="25"/>
      <c r="C379" s="24" t="s">
        <v>5</v>
      </c>
      <c r="D379" s="121">
        <v>0</v>
      </c>
      <c r="E379" s="86">
        <v>0</v>
      </c>
      <c r="F379" s="86">
        <v>0</v>
      </c>
      <c r="G379" s="79">
        <v>0</v>
      </c>
      <c r="H379" s="79">
        <v>0</v>
      </c>
      <c r="I379" s="86">
        <v>0</v>
      </c>
      <c r="J379" s="60">
        <v>0</v>
      </c>
      <c r="K379" s="15"/>
      <c r="L379" s="3">
        <f t="shared" si="142"/>
        <v>0</v>
      </c>
    </row>
    <row r="380" spans="1:12" ht="33">
      <c r="A380" s="198"/>
      <c r="B380" s="25"/>
      <c r="C380" s="24" t="s">
        <v>7</v>
      </c>
      <c r="D380" s="121">
        <v>0</v>
      </c>
      <c r="E380" s="86">
        <v>0</v>
      </c>
      <c r="F380" s="86">
        <v>0</v>
      </c>
      <c r="G380" s="79">
        <v>0</v>
      </c>
      <c r="H380" s="79">
        <v>0</v>
      </c>
      <c r="I380" s="86">
        <v>0</v>
      </c>
      <c r="J380" s="60">
        <v>0</v>
      </c>
      <c r="K380" s="15"/>
      <c r="L380" s="3">
        <f t="shared" si="142"/>
        <v>0</v>
      </c>
    </row>
    <row r="381" spans="1:12" ht="82.5">
      <c r="A381" s="198"/>
      <c r="B381" s="25"/>
      <c r="C381" s="142" t="s">
        <v>166</v>
      </c>
      <c r="D381" s="121">
        <v>0</v>
      </c>
      <c r="E381" s="86">
        <v>0</v>
      </c>
      <c r="F381" s="86">
        <v>0</v>
      </c>
      <c r="G381" s="79">
        <v>0</v>
      </c>
      <c r="H381" s="79">
        <v>0</v>
      </c>
      <c r="I381" s="86">
        <v>0</v>
      </c>
      <c r="J381" s="60">
        <v>0</v>
      </c>
      <c r="K381" s="15"/>
      <c r="L381" s="3">
        <f t="shared" si="142"/>
        <v>0</v>
      </c>
    </row>
    <row r="382" spans="1:12" ht="33">
      <c r="A382" s="198"/>
      <c r="B382" s="25"/>
      <c r="C382" s="24" t="s">
        <v>9</v>
      </c>
      <c r="D382" s="132">
        <f>D385</f>
        <v>1428</v>
      </c>
      <c r="E382" s="87">
        <f>E385</f>
        <v>1049</v>
      </c>
      <c r="F382" s="87">
        <f>F385</f>
        <v>0</v>
      </c>
      <c r="G382" s="87">
        <f>G385</f>
        <v>250</v>
      </c>
      <c r="H382" s="87">
        <f>H385</f>
        <v>305</v>
      </c>
      <c r="I382" s="79">
        <f t="shared" ref="I382:J382" si="154">I385</f>
        <v>0</v>
      </c>
      <c r="J382" s="79">
        <f t="shared" si="154"/>
        <v>0</v>
      </c>
      <c r="K382" s="15"/>
      <c r="L382" s="3">
        <f t="shared" si="142"/>
        <v>3032</v>
      </c>
    </row>
    <row r="383" spans="1:12" ht="17.25">
      <c r="A383" s="198"/>
      <c r="B383" s="25"/>
      <c r="C383" s="41" t="s">
        <v>194</v>
      </c>
      <c r="D383" s="132">
        <f>D382</f>
        <v>1428</v>
      </c>
      <c r="E383" s="132">
        <f t="shared" ref="E383" si="155">E382</f>
        <v>1049</v>
      </c>
      <c r="F383" s="166">
        <f t="shared" ref="F383" si="156">F382</f>
        <v>0</v>
      </c>
      <c r="G383" s="132">
        <f t="shared" ref="G383" si="157">G382</f>
        <v>250</v>
      </c>
      <c r="H383" s="160">
        <v>0</v>
      </c>
      <c r="I383" s="79">
        <v>0</v>
      </c>
      <c r="J383" s="79">
        <v>0</v>
      </c>
      <c r="K383" s="15"/>
      <c r="L383" s="3"/>
    </row>
    <row r="384" spans="1:12" ht="17.25">
      <c r="A384" s="198"/>
      <c r="B384" s="25"/>
      <c r="C384" s="41" t="s">
        <v>195</v>
      </c>
      <c r="D384" s="132"/>
      <c r="E384" s="87"/>
      <c r="F384" s="87"/>
      <c r="G384" s="87"/>
      <c r="H384" s="87">
        <f>H382</f>
        <v>305</v>
      </c>
      <c r="I384" s="79">
        <f t="shared" ref="I384:J384" si="158">I382</f>
        <v>0</v>
      </c>
      <c r="J384" s="79">
        <f t="shared" si="158"/>
        <v>0</v>
      </c>
      <c r="K384" s="15"/>
      <c r="L384" s="3"/>
    </row>
    <row r="385" spans="1:12" ht="82.5">
      <c r="A385" s="198"/>
      <c r="B385" s="25"/>
      <c r="C385" s="142" t="s">
        <v>166</v>
      </c>
      <c r="D385" s="132">
        <f>D403</f>
        <v>1428</v>
      </c>
      <c r="E385" s="87">
        <v>1049</v>
      </c>
      <c r="F385" s="87">
        <v>0</v>
      </c>
      <c r="G385" s="87">
        <v>250</v>
      </c>
      <c r="H385" s="87">
        <f>H403</f>
        <v>305</v>
      </c>
      <c r="I385" s="79">
        <f t="shared" ref="I385:J385" si="159">I403</f>
        <v>0</v>
      </c>
      <c r="J385" s="79">
        <f t="shared" si="159"/>
        <v>0</v>
      </c>
      <c r="K385" s="15"/>
      <c r="L385" s="3">
        <f t="shared" si="142"/>
        <v>3032</v>
      </c>
    </row>
    <row r="386" spans="1:12" ht="17.25">
      <c r="A386" s="198"/>
      <c r="B386" s="25"/>
      <c r="C386" s="41" t="s">
        <v>194</v>
      </c>
      <c r="D386" s="132">
        <f>D385</f>
        <v>1428</v>
      </c>
      <c r="E386" s="132">
        <f t="shared" ref="E386" si="160">E385</f>
        <v>1049</v>
      </c>
      <c r="F386" s="166">
        <f t="shared" ref="F386" si="161">F385</f>
        <v>0</v>
      </c>
      <c r="G386" s="132">
        <f t="shared" ref="G386" si="162">G385</f>
        <v>250</v>
      </c>
      <c r="H386" s="160">
        <v>0</v>
      </c>
      <c r="I386" s="79">
        <v>0</v>
      </c>
      <c r="J386" s="79">
        <v>0</v>
      </c>
      <c r="K386" s="15"/>
      <c r="L386" s="3">
        <f t="shared" si="142"/>
        <v>2727</v>
      </c>
    </row>
    <row r="387" spans="1:12" ht="17.25">
      <c r="A387" s="198"/>
      <c r="B387" s="25"/>
      <c r="C387" s="41" t="s">
        <v>195</v>
      </c>
      <c r="D387" s="132"/>
      <c r="E387" s="87"/>
      <c r="F387" s="87"/>
      <c r="G387" s="87"/>
      <c r="H387" s="87">
        <f>H385</f>
        <v>305</v>
      </c>
      <c r="I387" s="79">
        <f t="shared" ref="I387:J387" si="163">I385</f>
        <v>0</v>
      </c>
      <c r="J387" s="79">
        <f t="shared" si="163"/>
        <v>0</v>
      </c>
      <c r="K387" s="15"/>
      <c r="L387" s="3">
        <f t="shared" si="142"/>
        <v>305</v>
      </c>
    </row>
    <row r="388" spans="1:12" ht="17.25">
      <c r="A388" s="198"/>
      <c r="B388" s="25"/>
      <c r="C388" s="24" t="s">
        <v>17</v>
      </c>
      <c r="D388" s="121">
        <v>0</v>
      </c>
      <c r="E388" s="86">
        <v>0</v>
      </c>
      <c r="F388" s="86">
        <v>0</v>
      </c>
      <c r="G388" s="86">
        <v>0</v>
      </c>
      <c r="H388" s="86">
        <v>0</v>
      </c>
      <c r="I388" s="79">
        <v>0</v>
      </c>
      <c r="J388" s="79">
        <v>0</v>
      </c>
      <c r="K388" s="15"/>
      <c r="L388" s="3">
        <f t="shared" si="142"/>
        <v>0</v>
      </c>
    </row>
    <row r="389" spans="1:12" ht="33">
      <c r="A389" s="198"/>
      <c r="B389" s="25"/>
      <c r="C389" s="24" t="s">
        <v>18</v>
      </c>
      <c r="D389" s="121">
        <v>0</v>
      </c>
      <c r="E389" s="86">
        <v>0</v>
      </c>
      <c r="F389" s="86">
        <v>0</v>
      </c>
      <c r="G389" s="86">
        <v>0</v>
      </c>
      <c r="H389" s="86">
        <v>0</v>
      </c>
      <c r="I389" s="79">
        <v>0</v>
      </c>
      <c r="J389" s="79">
        <v>0</v>
      </c>
      <c r="K389" s="15"/>
      <c r="L389" s="3">
        <f t="shared" si="142"/>
        <v>0</v>
      </c>
    </row>
    <row r="390" spans="1:12" ht="17.25">
      <c r="A390" s="198"/>
      <c r="B390" s="25"/>
      <c r="C390" s="24" t="s">
        <v>12</v>
      </c>
      <c r="D390" s="121">
        <v>0</v>
      </c>
      <c r="E390" s="86">
        <v>0</v>
      </c>
      <c r="F390" s="86">
        <v>0</v>
      </c>
      <c r="G390" s="86">
        <v>0</v>
      </c>
      <c r="H390" s="86">
        <v>0</v>
      </c>
      <c r="I390" s="79">
        <v>0</v>
      </c>
      <c r="J390" s="79">
        <v>0</v>
      </c>
      <c r="K390" s="15"/>
      <c r="L390" s="3">
        <f t="shared" si="142"/>
        <v>0</v>
      </c>
    </row>
    <row r="391" spans="1:12" ht="17.25">
      <c r="A391" s="198"/>
      <c r="B391" s="25"/>
      <c r="C391" s="24" t="s">
        <v>27</v>
      </c>
      <c r="D391" s="121">
        <v>0</v>
      </c>
      <c r="E391" s="86">
        <v>0</v>
      </c>
      <c r="F391" s="86">
        <v>0</v>
      </c>
      <c r="G391" s="86">
        <v>0</v>
      </c>
      <c r="H391" s="86">
        <v>0</v>
      </c>
      <c r="I391" s="79">
        <v>0</v>
      </c>
      <c r="J391" s="79">
        <v>0</v>
      </c>
      <c r="K391" s="15"/>
      <c r="L391" s="3">
        <f t="shared" si="142"/>
        <v>0</v>
      </c>
    </row>
    <row r="392" spans="1:12" ht="33">
      <c r="A392" s="199"/>
      <c r="B392" s="25"/>
      <c r="C392" s="24" t="s">
        <v>14</v>
      </c>
      <c r="D392" s="121">
        <v>0</v>
      </c>
      <c r="E392" s="86">
        <v>0</v>
      </c>
      <c r="F392" s="86">
        <v>0</v>
      </c>
      <c r="G392" s="86">
        <v>0</v>
      </c>
      <c r="H392" s="86">
        <v>0</v>
      </c>
      <c r="I392" s="79">
        <v>0</v>
      </c>
      <c r="J392" s="79">
        <v>0</v>
      </c>
      <c r="K392" s="15"/>
      <c r="L392" s="3">
        <f t="shared" si="142"/>
        <v>0</v>
      </c>
    </row>
    <row r="393" spans="1:12" ht="16.5">
      <c r="A393" s="193" t="s">
        <v>33</v>
      </c>
      <c r="B393" s="194" t="s">
        <v>183</v>
      </c>
      <c r="C393" s="17"/>
      <c r="D393" s="123"/>
      <c r="E393" s="86"/>
      <c r="F393" s="86"/>
      <c r="G393" s="86"/>
      <c r="H393" s="86"/>
      <c r="I393" s="79"/>
      <c r="J393" s="79"/>
      <c r="K393" s="15"/>
      <c r="L393" s="3">
        <f t="shared" si="142"/>
        <v>0</v>
      </c>
    </row>
    <row r="394" spans="1:12" ht="16.5">
      <c r="A394" s="193"/>
      <c r="B394" s="194"/>
      <c r="C394" s="41" t="s">
        <v>196</v>
      </c>
      <c r="D394" s="129">
        <f>D400</f>
        <v>1428</v>
      </c>
      <c r="E394" s="87">
        <f>E397+E398+E400</f>
        <v>557.85</v>
      </c>
      <c r="F394" s="79">
        <f>F400</f>
        <v>0</v>
      </c>
      <c r="G394" s="87">
        <f>G400</f>
        <v>250</v>
      </c>
      <c r="H394" s="87">
        <f>H400</f>
        <v>305</v>
      </c>
      <c r="I394" s="79">
        <f t="shared" ref="I394:J394" si="164">I400</f>
        <v>0</v>
      </c>
      <c r="J394" s="79">
        <f t="shared" si="164"/>
        <v>0</v>
      </c>
      <c r="K394" s="15"/>
      <c r="L394" s="3">
        <f t="shared" si="142"/>
        <v>2540.85</v>
      </c>
    </row>
    <row r="395" spans="1:12" ht="16.5">
      <c r="A395" s="193"/>
      <c r="B395" s="194"/>
      <c r="C395" s="41" t="s">
        <v>194</v>
      </c>
      <c r="D395" s="132">
        <f>D394</f>
        <v>1428</v>
      </c>
      <c r="E395" s="132">
        <f t="shared" ref="E395" si="165">E394</f>
        <v>557.85</v>
      </c>
      <c r="F395" s="166">
        <f t="shared" ref="F395" si="166">F394</f>
        <v>0</v>
      </c>
      <c r="G395" s="132">
        <f t="shared" ref="G395" si="167">G394</f>
        <v>250</v>
      </c>
      <c r="H395" s="160">
        <v>0</v>
      </c>
      <c r="I395" s="79">
        <v>0</v>
      </c>
      <c r="J395" s="79">
        <v>0</v>
      </c>
      <c r="K395" s="15"/>
      <c r="L395" s="3"/>
    </row>
    <row r="396" spans="1:12" ht="16.5">
      <c r="A396" s="193"/>
      <c r="B396" s="194"/>
      <c r="C396" s="41" t="s">
        <v>195</v>
      </c>
      <c r="D396" s="160">
        <v>0</v>
      </c>
      <c r="E396" s="160">
        <v>0</v>
      </c>
      <c r="F396" s="160">
        <v>0</v>
      </c>
      <c r="G396" s="160">
        <v>0</v>
      </c>
      <c r="H396" s="87">
        <f>H394</f>
        <v>305</v>
      </c>
      <c r="I396" s="79">
        <f t="shared" ref="I396:J396" si="168">I394</f>
        <v>0</v>
      </c>
      <c r="J396" s="79">
        <f t="shared" si="168"/>
        <v>0</v>
      </c>
      <c r="K396" s="15"/>
      <c r="L396" s="3"/>
    </row>
    <row r="397" spans="1:12" ht="16.5">
      <c r="A397" s="193"/>
      <c r="B397" s="194"/>
      <c r="C397" s="17" t="s">
        <v>5</v>
      </c>
      <c r="D397" s="121">
        <v>0</v>
      </c>
      <c r="E397" s="86">
        <v>0</v>
      </c>
      <c r="F397" s="79">
        <v>0</v>
      </c>
      <c r="G397" s="86">
        <v>0</v>
      </c>
      <c r="H397" s="86">
        <v>0</v>
      </c>
      <c r="I397" s="79">
        <v>0</v>
      </c>
      <c r="J397" s="79">
        <v>0</v>
      </c>
      <c r="K397" s="15"/>
      <c r="L397" s="3">
        <f t="shared" si="142"/>
        <v>0</v>
      </c>
    </row>
    <row r="398" spans="1:12" ht="33">
      <c r="A398" s="193"/>
      <c r="B398" s="194"/>
      <c r="C398" s="17" t="s">
        <v>7</v>
      </c>
      <c r="D398" s="121">
        <v>0</v>
      </c>
      <c r="E398" s="86">
        <v>0</v>
      </c>
      <c r="F398" s="79">
        <v>0</v>
      </c>
      <c r="G398" s="86">
        <v>0</v>
      </c>
      <c r="H398" s="86">
        <v>0</v>
      </c>
      <c r="I398" s="79">
        <v>0</v>
      </c>
      <c r="J398" s="79">
        <v>0</v>
      </c>
      <c r="K398" s="15"/>
      <c r="L398" s="3">
        <f t="shared" si="142"/>
        <v>0</v>
      </c>
    </row>
    <row r="399" spans="1:12" ht="82.5">
      <c r="A399" s="193"/>
      <c r="B399" s="194"/>
      <c r="C399" s="142" t="s">
        <v>166</v>
      </c>
      <c r="D399" s="121">
        <v>0</v>
      </c>
      <c r="E399" s="86">
        <v>0</v>
      </c>
      <c r="F399" s="79">
        <v>0</v>
      </c>
      <c r="G399" s="86">
        <v>0</v>
      </c>
      <c r="H399" s="86">
        <v>0</v>
      </c>
      <c r="I399" s="79">
        <v>0</v>
      </c>
      <c r="J399" s="79">
        <v>0</v>
      </c>
      <c r="K399" s="15"/>
      <c r="L399" s="3">
        <f t="shared" si="142"/>
        <v>0</v>
      </c>
    </row>
    <row r="400" spans="1:12" ht="33">
      <c r="A400" s="193"/>
      <c r="B400" s="194"/>
      <c r="C400" s="17" t="s">
        <v>9</v>
      </c>
      <c r="D400" s="129">
        <f>D403</f>
        <v>1428</v>
      </c>
      <c r="E400" s="87">
        <f>E403</f>
        <v>557.85</v>
      </c>
      <c r="F400" s="79">
        <f>F403</f>
        <v>0</v>
      </c>
      <c r="G400" s="87">
        <f>G403</f>
        <v>250</v>
      </c>
      <c r="H400" s="87">
        <f>H403</f>
        <v>305</v>
      </c>
      <c r="I400" s="79">
        <f t="shared" ref="I400:J400" si="169">I403</f>
        <v>0</v>
      </c>
      <c r="J400" s="79">
        <f t="shared" si="169"/>
        <v>0</v>
      </c>
      <c r="K400" s="15"/>
      <c r="L400" s="3">
        <f t="shared" si="142"/>
        <v>2540.85</v>
      </c>
    </row>
    <row r="401" spans="1:12" ht="16.5">
      <c r="A401" s="193"/>
      <c r="B401" s="194"/>
      <c r="C401" s="41" t="s">
        <v>194</v>
      </c>
      <c r="D401" s="132">
        <f>D400</f>
        <v>1428</v>
      </c>
      <c r="E401" s="132">
        <f t="shared" ref="E401" si="170">E400</f>
        <v>557.85</v>
      </c>
      <c r="F401" s="166">
        <f t="shared" ref="F401" si="171">F400</f>
        <v>0</v>
      </c>
      <c r="G401" s="132">
        <f t="shared" ref="G401" si="172">G400</f>
        <v>250</v>
      </c>
      <c r="H401" s="160">
        <v>0</v>
      </c>
      <c r="I401" s="79">
        <v>0</v>
      </c>
      <c r="J401" s="79">
        <v>0</v>
      </c>
      <c r="K401" s="15"/>
      <c r="L401" s="3"/>
    </row>
    <row r="402" spans="1:12" ht="16.5">
      <c r="A402" s="193"/>
      <c r="B402" s="194"/>
      <c r="C402" s="41" t="s">
        <v>195</v>
      </c>
      <c r="D402" s="160">
        <v>0</v>
      </c>
      <c r="E402" s="160">
        <v>0</v>
      </c>
      <c r="F402" s="160">
        <v>0</v>
      </c>
      <c r="G402" s="160">
        <v>0</v>
      </c>
      <c r="H402" s="87">
        <f>H400</f>
        <v>305</v>
      </c>
      <c r="I402" s="79">
        <f t="shared" ref="I402:J402" si="173">I400</f>
        <v>0</v>
      </c>
      <c r="J402" s="79">
        <f t="shared" si="173"/>
        <v>0</v>
      </c>
      <c r="K402" s="15"/>
      <c r="L402" s="3"/>
    </row>
    <row r="403" spans="1:12" ht="82.5">
      <c r="A403" s="193"/>
      <c r="B403" s="194"/>
      <c r="C403" s="142" t="s">
        <v>166</v>
      </c>
      <c r="D403" s="129">
        <v>1428</v>
      </c>
      <c r="E403" s="87">
        <v>557.85</v>
      </c>
      <c r="F403" s="79">
        <v>0</v>
      </c>
      <c r="G403" s="87">
        <v>250</v>
      </c>
      <c r="H403" s="87">
        <v>305</v>
      </c>
      <c r="I403" s="79">
        <v>0</v>
      </c>
      <c r="J403" s="79">
        <v>0</v>
      </c>
      <c r="K403" s="15"/>
      <c r="L403" s="3">
        <f t="shared" si="142"/>
        <v>2540.85</v>
      </c>
    </row>
    <row r="404" spans="1:12" ht="16.5">
      <c r="A404" s="193"/>
      <c r="B404" s="194"/>
      <c r="C404" s="41" t="s">
        <v>194</v>
      </c>
      <c r="D404" s="132">
        <f>D403</f>
        <v>1428</v>
      </c>
      <c r="E404" s="132">
        <f t="shared" ref="E404" si="174">E403</f>
        <v>557.85</v>
      </c>
      <c r="F404" s="166">
        <f t="shared" ref="F404" si="175">F403</f>
        <v>0</v>
      </c>
      <c r="G404" s="132">
        <f t="shared" ref="G404" si="176">G403</f>
        <v>250</v>
      </c>
      <c r="H404" s="160">
        <v>0</v>
      </c>
      <c r="I404" s="160">
        <v>0</v>
      </c>
      <c r="J404" s="160">
        <v>0</v>
      </c>
      <c r="K404" s="15"/>
      <c r="L404" s="3"/>
    </row>
    <row r="405" spans="1:12" ht="16.5">
      <c r="A405" s="193"/>
      <c r="B405" s="194"/>
      <c r="C405" s="41" t="s">
        <v>195</v>
      </c>
      <c r="D405" s="160">
        <v>0</v>
      </c>
      <c r="E405" s="160">
        <v>0</v>
      </c>
      <c r="F405" s="160">
        <v>0</v>
      </c>
      <c r="G405" s="160">
        <v>0</v>
      </c>
      <c r="H405" s="87">
        <f>H403</f>
        <v>305</v>
      </c>
      <c r="I405" s="79">
        <f t="shared" ref="I405:J405" si="177">I403</f>
        <v>0</v>
      </c>
      <c r="J405" s="79">
        <f t="shared" si="177"/>
        <v>0</v>
      </c>
      <c r="K405" s="15"/>
      <c r="L405" s="3"/>
    </row>
    <row r="406" spans="1:12" ht="16.5">
      <c r="A406" s="193"/>
      <c r="B406" s="194"/>
      <c r="C406" s="17" t="s">
        <v>17</v>
      </c>
      <c r="D406" s="121">
        <v>0</v>
      </c>
      <c r="E406" s="86">
        <v>0</v>
      </c>
      <c r="F406" s="86">
        <v>0</v>
      </c>
      <c r="G406" s="86">
        <v>0</v>
      </c>
      <c r="H406" s="86">
        <v>0</v>
      </c>
      <c r="I406" s="86">
        <v>0</v>
      </c>
      <c r="J406" s="60">
        <v>0</v>
      </c>
      <c r="K406" s="15"/>
      <c r="L406" s="3">
        <f t="shared" si="142"/>
        <v>0</v>
      </c>
    </row>
    <row r="407" spans="1:12" ht="33">
      <c r="A407" s="193"/>
      <c r="B407" s="194"/>
      <c r="C407" s="17" t="s">
        <v>18</v>
      </c>
      <c r="D407" s="121">
        <v>0</v>
      </c>
      <c r="E407" s="86">
        <v>0</v>
      </c>
      <c r="F407" s="86">
        <v>0</v>
      </c>
      <c r="G407" s="86">
        <v>0</v>
      </c>
      <c r="H407" s="86">
        <v>0</v>
      </c>
      <c r="I407" s="86">
        <v>0</v>
      </c>
      <c r="J407" s="60">
        <v>0</v>
      </c>
      <c r="K407" s="15"/>
      <c r="L407" s="3">
        <f t="shared" si="142"/>
        <v>0</v>
      </c>
    </row>
    <row r="408" spans="1:12" ht="16.5">
      <c r="A408" s="193"/>
      <c r="B408" s="194"/>
      <c r="C408" s="17" t="s">
        <v>12</v>
      </c>
      <c r="D408" s="121">
        <v>0</v>
      </c>
      <c r="E408" s="86">
        <v>0</v>
      </c>
      <c r="F408" s="86">
        <v>0</v>
      </c>
      <c r="G408" s="86">
        <v>0</v>
      </c>
      <c r="H408" s="86">
        <v>0</v>
      </c>
      <c r="I408" s="86">
        <v>0</v>
      </c>
      <c r="J408" s="60">
        <v>0</v>
      </c>
      <c r="K408" s="15"/>
      <c r="L408" s="3">
        <f t="shared" si="142"/>
        <v>0</v>
      </c>
    </row>
    <row r="409" spans="1:12" ht="16.5">
      <c r="A409" s="193"/>
      <c r="B409" s="194"/>
      <c r="C409" s="17" t="s">
        <v>27</v>
      </c>
      <c r="D409" s="121">
        <v>0</v>
      </c>
      <c r="E409" s="86">
        <v>0</v>
      </c>
      <c r="F409" s="86">
        <v>0</v>
      </c>
      <c r="G409" s="86">
        <v>0</v>
      </c>
      <c r="H409" s="86">
        <v>0</v>
      </c>
      <c r="I409" s="86">
        <v>0</v>
      </c>
      <c r="J409" s="60">
        <v>0</v>
      </c>
      <c r="K409" s="15"/>
      <c r="L409" s="3">
        <f t="shared" si="142"/>
        <v>0</v>
      </c>
    </row>
    <row r="410" spans="1:12" ht="33">
      <c r="A410" s="193"/>
      <c r="B410" s="194"/>
      <c r="C410" s="17" t="s">
        <v>14</v>
      </c>
      <c r="D410" s="121">
        <v>0</v>
      </c>
      <c r="E410" s="86">
        <v>0</v>
      </c>
      <c r="F410" s="86">
        <v>0</v>
      </c>
      <c r="G410" s="86">
        <v>0</v>
      </c>
      <c r="H410" s="86">
        <v>0</v>
      </c>
      <c r="I410" s="86">
        <v>0</v>
      </c>
      <c r="J410" s="60">
        <v>0</v>
      </c>
      <c r="K410" s="15"/>
      <c r="L410" s="3">
        <f t="shared" si="142"/>
        <v>0</v>
      </c>
    </row>
    <row r="411" spans="1:12" ht="16.5">
      <c r="A411" s="193" t="s">
        <v>67</v>
      </c>
      <c r="B411" s="208" t="s">
        <v>77</v>
      </c>
      <c r="C411" s="42"/>
      <c r="D411" s="123"/>
      <c r="E411" s="86"/>
      <c r="F411" s="86"/>
      <c r="G411" s="86"/>
      <c r="H411" s="86"/>
      <c r="I411" s="86"/>
      <c r="J411" s="60"/>
      <c r="K411" s="15"/>
      <c r="L411" s="3">
        <f t="shared" si="142"/>
        <v>0</v>
      </c>
    </row>
    <row r="412" spans="1:12" ht="16.5">
      <c r="A412" s="193"/>
      <c r="B412" s="209"/>
      <c r="C412" s="41" t="s">
        <v>196</v>
      </c>
      <c r="D412" s="91">
        <f>D416</f>
        <v>2733.23</v>
      </c>
      <c r="E412" s="86">
        <f>E416</f>
        <v>2470.29</v>
      </c>
      <c r="F412" s="86">
        <f>F416</f>
        <v>2553.27</v>
      </c>
      <c r="G412" s="86">
        <f>G416</f>
        <v>485.12</v>
      </c>
      <c r="H412" s="86">
        <f t="shared" ref="H412:I412" si="178">H416</f>
        <v>4148.33</v>
      </c>
      <c r="I412" s="86">
        <f t="shared" si="178"/>
        <v>485.12</v>
      </c>
      <c r="J412" s="115">
        <f t="shared" ref="J412" si="179">J416</f>
        <v>485.12</v>
      </c>
      <c r="K412" s="15"/>
      <c r="L412" s="3">
        <f t="shared" si="142"/>
        <v>13360.48</v>
      </c>
    </row>
    <row r="413" spans="1:12" ht="16.5">
      <c r="A413" s="193"/>
      <c r="B413" s="209"/>
      <c r="C413" s="41" t="s">
        <v>194</v>
      </c>
      <c r="D413" s="91">
        <f>D412</f>
        <v>2733.23</v>
      </c>
      <c r="E413" s="91">
        <f t="shared" ref="E413:G413" si="180">E412</f>
        <v>2470.29</v>
      </c>
      <c r="F413" s="91">
        <f t="shared" si="180"/>
        <v>2553.27</v>
      </c>
      <c r="G413" s="91">
        <f t="shared" si="180"/>
        <v>485.12</v>
      </c>
      <c r="H413" s="160">
        <v>0</v>
      </c>
      <c r="I413" s="160">
        <v>0</v>
      </c>
      <c r="J413" s="160">
        <v>0</v>
      </c>
      <c r="K413" s="15"/>
      <c r="L413" s="3"/>
    </row>
    <row r="414" spans="1:12" ht="16.5">
      <c r="A414" s="193"/>
      <c r="B414" s="209"/>
      <c r="C414" s="41" t="s">
        <v>195</v>
      </c>
      <c r="D414" s="160">
        <v>0</v>
      </c>
      <c r="E414" s="160">
        <v>0</v>
      </c>
      <c r="F414" s="160">
        <v>0</v>
      </c>
      <c r="G414" s="160">
        <v>0</v>
      </c>
      <c r="H414" s="160">
        <f>H412</f>
        <v>4148.33</v>
      </c>
      <c r="I414" s="160">
        <v>485.12</v>
      </c>
      <c r="J414" s="160">
        <v>485.12</v>
      </c>
      <c r="K414" s="15"/>
      <c r="L414" s="3"/>
    </row>
    <row r="415" spans="1:12" ht="16.5">
      <c r="A415" s="193"/>
      <c r="B415" s="209"/>
      <c r="C415" s="42" t="s">
        <v>5</v>
      </c>
      <c r="D415" s="121">
        <v>0</v>
      </c>
      <c r="E415" s="86">
        <v>0</v>
      </c>
      <c r="F415" s="86">
        <v>0</v>
      </c>
      <c r="G415" s="86">
        <v>0</v>
      </c>
      <c r="H415" s="86">
        <v>0</v>
      </c>
      <c r="I415" s="86">
        <v>0</v>
      </c>
      <c r="J415" s="115">
        <v>0</v>
      </c>
      <c r="K415" s="15"/>
      <c r="L415" s="3">
        <f t="shared" si="142"/>
        <v>0</v>
      </c>
    </row>
    <row r="416" spans="1:12" ht="33">
      <c r="A416" s="193"/>
      <c r="B416" s="209"/>
      <c r="C416" s="42" t="s">
        <v>7</v>
      </c>
      <c r="D416" s="91">
        <f>D417</f>
        <v>2733.23</v>
      </c>
      <c r="E416" s="86">
        <v>2470.29</v>
      </c>
      <c r="F416" s="86">
        <f>F417</f>
        <v>2553.27</v>
      </c>
      <c r="G416" s="86">
        <f>G417</f>
        <v>485.12</v>
      </c>
      <c r="H416" s="86">
        <f t="shared" ref="H416:J416" si="181">H417</f>
        <v>4148.33</v>
      </c>
      <c r="I416" s="86">
        <f t="shared" si="181"/>
        <v>485.12</v>
      </c>
      <c r="J416" s="115">
        <f t="shared" si="181"/>
        <v>485.12</v>
      </c>
      <c r="K416" s="15"/>
      <c r="L416" s="3">
        <f t="shared" si="142"/>
        <v>13360.48</v>
      </c>
    </row>
    <row r="417" spans="1:12" ht="82.5">
      <c r="A417" s="193"/>
      <c r="B417" s="209"/>
      <c r="C417" s="142" t="s">
        <v>166</v>
      </c>
      <c r="D417" s="91">
        <v>2733.23</v>
      </c>
      <c r="E417" s="86">
        <v>2470.29</v>
      </c>
      <c r="F417" s="86">
        <v>2553.27</v>
      </c>
      <c r="G417" s="86">
        <v>485.12</v>
      </c>
      <c r="H417" s="86">
        <v>4148.33</v>
      </c>
      <c r="I417" s="86">
        <v>485.12</v>
      </c>
      <c r="J417" s="147">
        <v>485.12</v>
      </c>
      <c r="K417" s="15"/>
      <c r="L417" s="3">
        <f t="shared" si="142"/>
        <v>13360.48</v>
      </c>
    </row>
    <row r="418" spans="1:12" ht="33">
      <c r="A418" s="193"/>
      <c r="B418" s="209"/>
      <c r="C418" s="161" t="s">
        <v>9</v>
      </c>
      <c r="D418" s="121">
        <v>0</v>
      </c>
      <c r="E418" s="86">
        <v>0</v>
      </c>
      <c r="F418" s="86">
        <v>0</v>
      </c>
      <c r="G418" s="86">
        <v>0</v>
      </c>
      <c r="H418" s="86">
        <v>0</v>
      </c>
      <c r="I418" s="86">
        <v>0</v>
      </c>
      <c r="J418" s="60">
        <v>0</v>
      </c>
      <c r="K418" s="15"/>
      <c r="L418" s="3">
        <f t="shared" si="142"/>
        <v>0</v>
      </c>
    </row>
    <row r="419" spans="1:12" ht="16.5">
      <c r="A419" s="193"/>
      <c r="B419" s="209"/>
      <c r="C419" s="42" t="s">
        <v>17</v>
      </c>
      <c r="D419" s="121">
        <v>0</v>
      </c>
      <c r="E419" s="86">
        <v>0</v>
      </c>
      <c r="F419" s="86">
        <v>0</v>
      </c>
      <c r="G419" s="86">
        <v>0</v>
      </c>
      <c r="H419" s="86">
        <v>0</v>
      </c>
      <c r="I419" s="86">
        <v>0</v>
      </c>
      <c r="J419" s="60">
        <v>0</v>
      </c>
      <c r="K419" s="15"/>
      <c r="L419" s="3">
        <f t="shared" si="142"/>
        <v>0</v>
      </c>
    </row>
    <row r="420" spans="1:12" ht="33">
      <c r="A420" s="193"/>
      <c r="B420" s="209"/>
      <c r="C420" s="42" t="s">
        <v>18</v>
      </c>
      <c r="D420" s="121">
        <v>0</v>
      </c>
      <c r="E420" s="86">
        <v>0</v>
      </c>
      <c r="F420" s="86">
        <v>0</v>
      </c>
      <c r="G420" s="86">
        <v>0</v>
      </c>
      <c r="H420" s="86">
        <v>0</v>
      </c>
      <c r="I420" s="86">
        <v>0</v>
      </c>
      <c r="J420" s="60">
        <v>0</v>
      </c>
      <c r="K420" s="15"/>
      <c r="L420" s="3">
        <f t="shared" si="142"/>
        <v>0</v>
      </c>
    </row>
    <row r="421" spans="1:12" ht="16.5">
      <c r="A421" s="193"/>
      <c r="B421" s="209"/>
      <c r="C421" s="42" t="s">
        <v>12</v>
      </c>
      <c r="D421" s="121">
        <v>0</v>
      </c>
      <c r="E421" s="86">
        <v>0</v>
      </c>
      <c r="F421" s="86">
        <v>0</v>
      </c>
      <c r="G421" s="86">
        <v>0</v>
      </c>
      <c r="H421" s="86">
        <v>0</v>
      </c>
      <c r="I421" s="86">
        <v>0</v>
      </c>
      <c r="J421" s="60">
        <v>0</v>
      </c>
      <c r="K421" s="15"/>
      <c r="L421" s="3">
        <f t="shared" si="142"/>
        <v>0</v>
      </c>
    </row>
    <row r="422" spans="1:12" ht="16.5">
      <c r="A422" s="193"/>
      <c r="B422" s="209"/>
      <c r="C422" s="42" t="s">
        <v>27</v>
      </c>
      <c r="D422" s="121">
        <v>0</v>
      </c>
      <c r="E422" s="86">
        <v>0</v>
      </c>
      <c r="F422" s="86">
        <v>0</v>
      </c>
      <c r="G422" s="86">
        <v>0</v>
      </c>
      <c r="H422" s="86">
        <v>0</v>
      </c>
      <c r="I422" s="86">
        <v>0</v>
      </c>
      <c r="J422" s="60">
        <v>0</v>
      </c>
      <c r="K422" s="15"/>
      <c r="L422" s="3">
        <f t="shared" si="142"/>
        <v>0</v>
      </c>
    </row>
    <row r="423" spans="1:12" ht="33">
      <c r="A423" s="193"/>
      <c r="B423" s="210"/>
      <c r="C423" s="42" t="s">
        <v>14</v>
      </c>
      <c r="D423" s="121">
        <v>0</v>
      </c>
      <c r="E423" s="86">
        <v>0</v>
      </c>
      <c r="F423" s="86">
        <v>0</v>
      </c>
      <c r="G423" s="86">
        <v>0</v>
      </c>
      <c r="H423" s="86">
        <v>0</v>
      </c>
      <c r="I423" s="86">
        <v>0</v>
      </c>
      <c r="J423" s="60">
        <v>0</v>
      </c>
      <c r="K423" s="15"/>
      <c r="L423" s="3">
        <f t="shared" si="142"/>
        <v>0</v>
      </c>
    </row>
    <row r="424" spans="1:12" ht="16.5">
      <c r="A424" s="193" t="s">
        <v>105</v>
      </c>
      <c r="B424" s="208" t="s">
        <v>106</v>
      </c>
      <c r="C424" s="42"/>
      <c r="D424" s="123"/>
      <c r="E424" s="86"/>
      <c r="F424" s="86"/>
      <c r="G424" s="86"/>
      <c r="H424" s="86"/>
      <c r="I424" s="86"/>
      <c r="J424" s="60"/>
      <c r="K424" s="15"/>
      <c r="L424" s="3">
        <f t="shared" si="142"/>
        <v>0</v>
      </c>
    </row>
    <row r="425" spans="1:12" ht="16.5">
      <c r="A425" s="193"/>
      <c r="B425" s="209"/>
      <c r="C425" s="41" t="s">
        <v>196</v>
      </c>
      <c r="D425" s="121">
        <f t="shared" ref="D425" si="182">D429</f>
        <v>0</v>
      </c>
      <c r="E425" s="87">
        <f>E429+E431</f>
        <v>700.34</v>
      </c>
      <c r="F425" s="87">
        <f>F429+F431</f>
        <v>1359.9599999999998</v>
      </c>
      <c r="G425" s="86">
        <f t="shared" ref="G425:I425" si="183">G429</f>
        <v>0</v>
      </c>
      <c r="H425" s="86">
        <f t="shared" si="183"/>
        <v>0</v>
      </c>
      <c r="I425" s="86">
        <f t="shared" si="183"/>
        <v>0</v>
      </c>
      <c r="J425" s="60">
        <f t="shared" ref="J425" si="184">J429</f>
        <v>0</v>
      </c>
      <c r="K425" s="15"/>
      <c r="L425" s="3">
        <f t="shared" si="142"/>
        <v>2060.2999999999997</v>
      </c>
    </row>
    <row r="426" spans="1:12" ht="16.5">
      <c r="A426" s="193"/>
      <c r="B426" s="209"/>
      <c r="C426" s="41" t="s">
        <v>194</v>
      </c>
      <c r="D426" s="160">
        <f>D425</f>
        <v>0</v>
      </c>
      <c r="E426" s="160">
        <f t="shared" ref="E426:J426" si="185">E425</f>
        <v>700.34</v>
      </c>
      <c r="F426" s="160">
        <f t="shared" si="185"/>
        <v>1359.9599999999998</v>
      </c>
      <c r="G426" s="160">
        <f t="shared" si="185"/>
        <v>0</v>
      </c>
      <c r="H426" s="160">
        <f t="shared" si="185"/>
        <v>0</v>
      </c>
      <c r="I426" s="160">
        <f t="shared" si="185"/>
        <v>0</v>
      </c>
      <c r="J426" s="160">
        <f t="shared" si="185"/>
        <v>0</v>
      </c>
      <c r="K426" s="15"/>
      <c r="L426" s="3"/>
    </row>
    <row r="427" spans="1:12" ht="16.5">
      <c r="A427" s="193"/>
      <c r="B427" s="209"/>
      <c r="C427" s="41" t="s">
        <v>195</v>
      </c>
      <c r="D427" s="160">
        <v>0</v>
      </c>
      <c r="E427" s="160">
        <v>0</v>
      </c>
      <c r="F427" s="160">
        <v>0</v>
      </c>
      <c r="G427" s="160">
        <v>0</v>
      </c>
      <c r="H427" s="160">
        <v>0</v>
      </c>
      <c r="I427" s="160">
        <v>0</v>
      </c>
      <c r="J427" s="160">
        <v>0</v>
      </c>
      <c r="K427" s="15"/>
      <c r="L427" s="3"/>
    </row>
    <row r="428" spans="1:12" ht="16.5">
      <c r="A428" s="193"/>
      <c r="B428" s="209"/>
      <c r="C428" s="42" t="s">
        <v>5</v>
      </c>
      <c r="D428" s="121">
        <v>0</v>
      </c>
      <c r="E428" s="86">
        <v>0</v>
      </c>
      <c r="F428" s="86">
        <v>0</v>
      </c>
      <c r="G428" s="86">
        <v>0</v>
      </c>
      <c r="H428" s="86">
        <v>0</v>
      </c>
      <c r="I428" s="86">
        <v>0</v>
      </c>
      <c r="J428" s="60">
        <v>0</v>
      </c>
      <c r="K428" s="15"/>
      <c r="L428" s="3">
        <f t="shared" si="142"/>
        <v>0</v>
      </c>
    </row>
    <row r="429" spans="1:12" ht="46.5" customHeight="1">
      <c r="A429" s="193"/>
      <c r="B429" s="209"/>
      <c r="C429" s="42" t="s">
        <v>7</v>
      </c>
      <c r="D429" s="121">
        <f t="shared" ref="D429" si="186">D430</f>
        <v>0</v>
      </c>
      <c r="E429" s="86">
        <f>E430</f>
        <v>699.64</v>
      </c>
      <c r="F429" s="87">
        <f>F430</f>
        <v>1358.6</v>
      </c>
      <c r="G429" s="86">
        <f t="shared" ref="G429:H429" si="187">G430</f>
        <v>0</v>
      </c>
      <c r="H429" s="86">
        <f t="shared" si="187"/>
        <v>0</v>
      </c>
      <c r="I429" s="86">
        <f t="shared" ref="I429:J429" si="188">I430</f>
        <v>0</v>
      </c>
      <c r="J429" s="60">
        <f t="shared" si="188"/>
        <v>0</v>
      </c>
      <c r="K429" s="15"/>
      <c r="L429" s="3">
        <f t="shared" si="142"/>
        <v>2058.2399999999998</v>
      </c>
    </row>
    <row r="430" spans="1:12" ht="82.5">
      <c r="A430" s="193"/>
      <c r="B430" s="209"/>
      <c r="C430" s="142" t="s">
        <v>166</v>
      </c>
      <c r="D430" s="121">
        <v>0</v>
      </c>
      <c r="E430" s="86">
        <v>699.64</v>
      </c>
      <c r="F430" s="87">
        <v>1358.6</v>
      </c>
      <c r="G430" s="86">
        <v>0</v>
      </c>
      <c r="H430" s="86">
        <v>0</v>
      </c>
      <c r="I430" s="86">
        <v>0</v>
      </c>
      <c r="J430" s="60">
        <v>0</v>
      </c>
      <c r="K430" s="15"/>
      <c r="L430" s="3">
        <f t="shared" si="142"/>
        <v>2058.2399999999998</v>
      </c>
    </row>
    <row r="431" spans="1:12" ht="16.5">
      <c r="A431" s="193"/>
      <c r="B431" s="209"/>
      <c r="C431" s="161" t="s">
        <v>200</v>
      </c>
      <c r="D431" s="121">
        <v>0</v>
      </c>
      <c r="E431" s="87">
        <f>E433</f>
        <v>0.7</v>
      </c>
      <c r="F431" s="86">
        <f>F433</f>
        <v>1.36</v>
      </c>
      <c r="G431" s="86">
        <v>0</v>
      </c>
      <c r="H431" s="86">
        <v>0</v>
      </c>
      <c r="I431" s="86">
        <v>0</v>
      </c>
      <c r="J431" s="60">
        <v>0</v>
      </c>
      <c r="K431" s="15"/>
      <c r="L431" s="3">
        <f t="shared" si="142"/>
        <v>2.06</v>
      </c>
    </row>
    <row r="432" spans="1:12" ht="16.5">
      <c r="A432" s="193"/>
      <c r="B432" s="209"/>
      <c r="C432" s="41" t="s">
        <v>194</v>
      </c>
      <c r="D432" s="160">
        <f>D431</f>
        <v>0</v>
      </c>
      <c r="E432" s="87">
        <f t="shared" ref="E432:J432" si="189">E431</f>
        <v>0.7</v>
      </c>
      <c r="F432" s="160">
        <f t="shared" si="189"/>
        <v>1.36</v>
      </c>
      <c r="G432" s="160">
        <f t="shared" si="189"/>
        <v>0</v>
      </c>
      <c r="H432" s="160">
        <f t="shared" si="189"/>
        <v>0</v>
      </c>
      <c r="I432" s="160">
        <f t="shared" si="189"/>
        <v>0</v>
      </c>
      <c r="J432" s="160">
        <f t="shared" si="189"/>
        <v>0</v>
      </c>
      <c r="K432" s="15"/>
      <c r="L432" s="3"/>
    </row>
    <row r="433" spans="1:12" ht="82.5">
      <c r="A433" s="193"/>
      <c r="B433" s="209"/>
      <c r="C433" s="142" t="s">
        <v>166</v>
      </c>
      <c r="D433" s="121">
        <v>0</v>
      </c>
      <c r="E433" s="87">
        <v>0.7</v>
      </c>
      <c r="F433" s="86">
        <v>1.36</v>
      </c>
      <c r="G433" s="86">
        <v>0</v>
      </c>
      <c r="H433" s="86">
        <v>0</v>
      </c>
      <c r="I433" s="86">
        <v>0</v>
      </c>
      <c r="J433" s="60">
        <v>0</v>
      </c>
      <c r="K433" s="15"/>
      <c r="L433" s="3">
        <f t="shared" si="142"/>
        <v>2.06</v>
      </c>
    </row>
    <row r="434" spans="1:12" ht="16.5">
      <c r="A434" s="193"/>
      <c r="B434" s="209"/>
      <c r="C434" s="42" t="s">
        <v>17</v>
      </c>
      <c r="D434" s="121">
        <v>0</v>
      </c>
      <c r="E434" s="86">
        <v>0</v>
      </c>
      <c r="F434" s="86">
        <v>0</v>
      </c>
      <c r="G434" s="86">
        <v>0</v>
      </c>
      <c r="H434" s="86">
        <v>0</v>
      </c>
      <c r="I434" s="86">
        <v>0</v>
      </c>
      <c r="J434" s="60">
        <v>0</v>
      </c>
      <c r="K434" s="15"/>
      <c r="L434" s="3">
        <f t="shared" si="142"/>
        <v>0</v>
      </c>
    </row>
    <row r="435" spans="1:12" ht="33">
      <c r="A435" s="193"/>
      <c r="B435" s="209"/>
      <c r="C435" s="42" t="s">
        <v>18</v>
      </c>
      <c r="D435" s="121">
        <v>0</v>
      </c>
      <c r="E435" s="86">
        <v>0</v>
      </c>
      <c r="F435" s="86">
        <v>0</v>
      </c>
      <c r="G435" s="86">
        <v>0</v>
      </c>
      <c r="H435" s="86">
        <v>0</v>
      </c>
      <c r="I435" s="86">
        <v>0</v>
      </c>
      <c r="J435" s="60">
        <v>0</v>
      </c>
      <c r="K435" s="15"/>
      <c r="L435" s="3">
        <f t="shared" si="142"/>
        <v>0</v>
      </c>
    </row>
    <row r="436" spans="1:12" ht="16.5">
      <c r="A436" s="193"/>
      <c r="B436" s="209"/>
      <c r="C436" s="42" t="s">
        <v>12</v>
      </c>
      <c r="D436" s="121">
        <v>0</v>
      </c>
      <c r="E436" s="86">
        <v>0</v>
      </c>
      <c r="F436" s="86">
        <v>0</v>
      </c>
      <c r="G436" s="86">
        <v>0</v>
      </c>
      <c r="H436" s="86">
        <v>0</v>
      </c>
      <c r="I436" s="86">
        <v>0</v>
      </c>
      <c r="J436" s="60">
        <v>0</v>
      </c>
      <c r="K436" s="15"/>
      <c r="L436" s="3">
        <f t="shared" si="142"/>
        <v>0</v>
      </c>
    </row>
    <row r="437" spans="1:12" ht="16.5">
      <c r="A437" s="193"/>
      <c r="B437" s="209"/>
      <c r="C437" s="42" t="s">
        <v>27</v>
      </c>
      <c r="D437" s="121">
        <v>0</v>
      </c>
      <c r="E437" s="86">
        <v>0</v>
      </c>
      <c r="F437" s="86">
        <v>0</v>
      </c>
      <c r="G437" s="86">
        <v>0</v>
      </c>
      <c r="H437" s="86">
        <v>0</v>
      </c>
      <c r="I437" s="86">
        <v>0</v>
      </c>
      <c r="J437" s="60">
        <v>0</v>
      </c>
      <c r="K437" s="15"/>
      <c r="L437" s="3">
        <f t="shared" si="142"/>
        <v>0</v>
      </c>
    </row>
    <row r="438" spans="1:12" ht="33">
      <c r="A438" s="193"/>
      <c r="B438" s="210"/>
      <c r="C438" s="42" t="s">
        <v>14</v>
      </c>
      <c r="D438" s="121">
        <v>0</v>
      </c>
      <c r="E438" s="86">
        <v>0</v>
      </c>
      <c r="F438" s="86">
        <v>0</v>
      </c>
      <c r="G438" s="86">
        <v>0</v>
      </c>
      <c r="H438" s="86">
        <v>0</v>
      </c>
      <c r="I438" s="86">
        <v>0</v>
      </c>
      <c r="J438" s="60">
        <v>0</v>
      </c>
      <c r="K438" s="15"/>
      <c r="L438" s="3">
        <f t="shared" si="142"/>
        <v>0</v>
      </c>
    </row>
    <row r="439" spans="1:12" ht="16.5">
      <c r="A439" s="193" t="s">
        <v>107</v>
      </c>
      <c r="B439" s="208" t="s">
        <v>108</v>
      </c>
      <c r="C439" s="76"/>
      <c r="D439" s="123"/>
      <c r="E439" s="86"/>
      <c r="F439" s="86"/>
      <c r="G439" s="86"/>
      <c r="H439" s="86"/>
      <c r="I439" s="86"/>
      <c r="J439" s="75"/>
      <c r="K439" s="15"/>
      <c r="L439" s="3">
        <f t="shared" si="142"/>
        <v>0</v>
      </c>
    </row>
    <row r="440" spans="1:12" ht="16.5">
      <c r="A440" s="193"/>
      <c r="B440" s="209"/>
      <c r="C440" s="41" t="s">
        <v>196</v>
      </c>
      <c r="D440" s="121">
        <f>D444</f>
        <v>0</v>
      </c>
      <c r="E440" s="87">
        <f>E444+E446</f>
        <v>700.34</v>
      </c>
      <c r="F440" s="87">
        <f>F444+F446</f>
        <v>1359.9599999999998</v>
      </c>
      <c r="G440" s="86">
        <f>G444</f>
        <v>0</v>
      </c>
      <c r="H440" s="86">
        <f t="shared" ref="H440:I440" si="190">H444</f>
        <v>0</v>
      </c>
      <c r="I440" s="86">
        <f t="shared" si="190"/>
        <v>0</v>
      </c>
      <c r="J440" s="75">
        <f t="shared" ref="J440" si="191">J444</f>
        <v>0</v>
      </c>
      <c r="K440" s="15"/>
      <c r="L440" s="3">
        <f t="shared" si="142"/>
        <v>2060.2999999999997</v>
      </c>
    </row>
    <row r="441" spans="1:12" ht="16.5">
      <c r="A441" s="193"/>
      <c r="B441" s="209"/>
      <c r="C441" s="41" t="s">
        <v>194</v>
      </c>
      <c r="D441" s="160">
        <f>D440</f>
        <v>0</v>
      </c>
      <c r="E441" s="188">
        <f t="shared" ref="E441:F441" si="192">E440</f>
        <v>700.34</v>
      </c>
      <c r="F441" s="188">
        <f t="shared" si="192"/>
        <v>1359.9599999999998</v>
      </c>
      <c r="G441" s="160">
        <f t="shared" ref="G441:J441" si="193">G439</f>
        <v>0</v>
      </c>
      <c r="H441" s="160">
        <f t="shared" si="193"/>
        <v>0</v>
      </c>
      <c r="I441" s="160">
        <f t="shared" si="193"/>
        <v>0</v>
      </c>
      <c r="J441" s="160">
        <f t="shared" si="193"/>
        <v>0</v>
      </c>
      <c r="K441" s="15"/>
      <c r="L441" s="3">
        <f t="shared" si="142"/>
        <v>2060.2999999999997</v>
      </c>
    </row>
    <row r="442" spans="1:12" ht="16.5">
      <c r="A442" s="193"/>
      <c r="B442" s="209"/>
      <c r="C442" s="41" t="s">
        <v>195</v>
      </c>
      <c r="D442" s="160">
        <v>0</v>
      </c>
      <c r="E442" s="160">
        <v>0</v>
      </c>
      <c r="F442" s="160">
        <v>0</v>
      </c>
      <c r="G442" s="160">
        <v>0</v>
      </c>
      <c r="H442" s="160">
        <v>0</v>
      </c>
      <c r="I442" s="160">
        <v>0</v>
      </c>
      <c r="J442" s="160">
        <v>0</v>
      </c>
      <c r="K442" s="15"/>
      <c r="L442" s="3"/>
    </row>
    <row r="443" spans="1:12" ht="16.5">
      <c r="A443" s="193"/>
      <c r="B443" s="209"/>
      <c r="C443" s="76" t="s">
        <v>5</v>
      </c>
      <c r="D443" s="121">
        <v>0</v>
      </c>
      <c r="E443" s="86">
        <v>0</v>
      </c>
      <c r="F443" s="86">
        <v>0</v>
      </c>
      <c r="G443" s="86">
        <v>0</v>
      </c>
      <c r="H443" s="86">
        <v>0</v>
      </c>
      <c r="I443" s="86">
        <v>0</v>
      </c>
      <c r="J443" s="75">
        <v>0</v>
      </c>
      <c r="K443" s="15"/>
      <c r="L443" s="3">
        <f t="shared" si="142"/>
        <v>0</v>
      </c>
    </row>
    <row r="444" spans="1:12" ht="33">
      <c r="A444" s="193"/>
      <c r="B444" s="209"/>
      <c r="C444" s="76" t="s">
        <v>7</v>
      </c>
      <c r="D444" s="121">
        <f t="shared" ref="D444" si="194">D445</f>
        <v>0</v>
      </c>
      <c r="E444" s="86">
        <f>E445</f>
        <v>699.64</v>
      </c>
      <c r="F444" s="87">
        <f>F445</f>
        <v>1358.6</v>
      </c>
      <c r="G444" s="86">
        <f t="shared" ref="G444:J444" si="195">G445</f>
        <v>0</v>
      </c>
      <c r="H444" s="86">
        <f t="shared" si="195"/>
        <v>0</v>
      </c>
      <c r="I444" s="86">
        <f t="shared" si="195"/>
        <v>0</v>
      </c>
      <c r="J444" s="75">
        <f t="shared" si="195"/>
        <v>0</v>
      </c>
      <c r="K444" s="15"/>
      <c r="L444" s="3">
        <f t="shared" si="142"/>
        <v>2058.2399999999998</v>
      </c>
    </row>
    <row r="445" spans="1:12" ht="82.5">
      <c r="A445" s="193"/>
      <c r="B445" s="209"/>
      <c r="C445" s="142" t="s">
        <v>166</v>
      </c>
      <c r="D445" s="121">
        <v>0</v>
      </c>
      <c r="E445" s="86">
        <v>699.64</v>
      </c>
      <c r="F445" s="87">
        <v>1358.6</v>
      </c>
      <c r="G445" s="86">
        <v>0</v>
      </c>
      <c r="H445" s="86">
        <v>0</v>
      </c>
      <c r="I445" s="86">
        <v>0</v>
      </c>
      <c r="J445" s="75">
        <v>0</v>
      </c>
      <c r="K445" s="15"/>
      <c r="L445" s="3">
        <f t="shared" si="142"/>
        <v>2058.2399999999998</v>
      </c>
    </row>
    <row r="446" spans="1:12" ht="33">
      <c r="A446" s="193"/>
      <c r="B446" s="209"/>
      <c r="C446" s="161" t="s">
        <v>9</v>
      </c>
      <c r="D446" s="121">
        <v>0</v>
      </c>
      <c r="E446" s="87">
        <f>E448</f>
        <v>0.7</v>
      </c>
      <c r="F446" s="86">
        <f>F448</f>
        <v>1.36</v>
      </c>
      <c r="G446" s="86">
        <v>0</v>
      </c>
      <c r="H446" s="86">
        <v>0</v>
      </c>
      <c r="I446" s="86">
        <v>0</v>
      </c>
      <c r="J446" s="75">
        <v>0</v>
      </c>
      <c r="K446" s="15"/>
      <c r="L446" s="3">
        <f t="shared" ref="L446:L533" si="196">E446+F446+G446+H446+I446+J446+D446</f>
        <v>2.06</v>
      </c>
    </row>
    <row r="447" spans="1:12" ht="16.5">
      <c r="A447" s="193"/>
      <c r="B447" s="209"/>
      <c r="C447" s="41" t="s">
        <v>194</v>
      </c>
      <c r="D447" s="160">
        <f>D446</f>
        <v>0</v>
      </c>
      <c r="E447" s="87">
        <f t="shared" ref="E447:J447" si="197">E446</f>
        <v>0.7</v>
      </c>
      <c r="F447" s="160">
        <f t="shared" si="197"/>
        <v>1.36</v>
      </c>
      <c r="G447" s="160">
        <f t="shared" si="197"/>
        <v>0</v>
      </c>
      <c r="H447" s="160">
        <f t="shared" si="197"/>
        <v>0</v>
      </c>
      <c r="I447" s="160">
        <f t="shared" si="197"/>
        <v>0</v>
      </c>
      <c r="J447" s="160">
        <f t="shared" si="197"/>
        <v>0</v>
      </c>
      <c r="K447" s="15"/>
      <c r="L447" s="3"/>
    </row>
    <row r="448" spans="1:12" ht="82.5">
      <c r="A448" s="193"/>
      <c r="B448" s="209"/>
      <c r="C448" s="142" t="s">
        <v>166</v>
      </c>
      <c r="D448" s="121">
        <v>0</v>
      </c>
      <c r="E448" s="87">
        <v>0.7</v>
      </c>
      <c r="F448" s="86">
        <v>1.36</v>
      </c>
      <c r="G448" s="86">
        <v>0</v>
      </c>
      <c r="H448" s="86">
        <v>0</v>
      </c>
      <c r="I448" s="86">
        <v>0</v>
      </c>
      <c r="J448" s="75">
        <v>0</v>
      </c>
      <c r="K448" s="15"/>
      <c r="L448" s="3">
        <f t="shared" si="196"/>
        <v>2.06</v>
      </c>
    </row>
    <row r="449" spans="1:12" ht="16.5">
      <c r="A449" s="193"/>
      <c r="B449" s="209"/>
      <c r="C449" s="76" t="s">
        <v>17</v>
      </c>
      <c r="D449" s="121">
        <v>0</v>
      </c>
      <c r="E449" s="86">
        <v>0</v>
      </c>
      <c r="F449" s="86">
        <v>0</v>
      </c>
      <c r="G449" s="86">
        <v>0</v>
      </c>
      <c r="H449" s="86">
        <v>0</v>
      </c>
      <c r="I449" s="86">
        <v>0</v>
      </c>
      <c r="J449" s="75">
        <v>0</v>
      </c>
      <c r="K449" s="15"/>
      <c r="L449" s="3">
        <f t="shared" si="196"/>
        <v>0</v>
      </c>
    </row>
    <row r="450" spans="1:12" ht="33">
      <c r="A450" s="193"/>
      <c r="B450" s="209"/>
      <c r="C450" s="76" t="s">
        <v>18</v>
      </c>
      <c r="D450" s="121">
        <v>0</v>
      </c>
      <c r="E450" s="86">
        <v>0</v>
      </c>
      <c r="F450" s="86">
        <v>0</v>
      </c>
      <c r="G450" s="86">
        <v>0</v>
      </c>
      <c r="H450" s="86">
        <v>0</v>
      </c>
      <c r="I450" s="86">
        <v>0</v>
      </c>
      <c r="J450" s="75">
        <v>0</v>
      </c>
      <c r="K450" s="15"/>
      <c r="L450" s="3">
        <f t="shared" si="196"/>
        <v>0</v>
      </c>
    </row>
    <row r="451" spans="1:12" ht="16.5">
      <c r="A451" s="193"/>
      <c r="B451" s="209"/>
      <c r="C451" s="76" t="s">
        <v>12</v>
      </c>
      <c r="D451" s="121">
        <v>0</v>
      </c>
      <c r="E451" s="86">
        <v>0</v>
      </c>
      <c r="F451" s="86">
        <v>0</v>
      </c>
      <c r="G451" s="86">
        <v>0</v>
      </c>
      <c r="H451" s="86">
        <v>0</v>
      </c>
      <c r="I451" s="86">
        <v>0</v>
      </c>
      <c r="J451" s="75">
        <v>0</v>
      </c>
      <c r="K451" s="15"/>
      <c r="L451" s="3">
        <f t="shared" si="196"/>
        <v>0</v>
      </c>
    </row>
    <row r="452" spans="1:12" ht="16.5">
      <c r="A452" s="193"/>
      <c r="B452" s="209"/>
      <c r="C452" s="76" t="s">
        <v>27</v>
      </c>
      <c r="D452" s="121">
        <v>0</v>
      </c>
      <c r="E452" s="86">
        <v>0</v>
      </c>
      <c r="F452" s="86">
        <v>0</v>
      </c>
      <c r="G452" s="86">
        <v>0</v>
      </c>
      <c r="H452" s="86">
        <v>0</v>
      </c>
      <c r="I452" s="86">
        <v>0</v>
      </c>
      <c r="J452" s="75">
        <v>0</v>
      </c>
      <c r="K452" s="15"/>
      <c r="L452" s="3">
        <f t="shared" si="196"/>
        <v>0</v>
      </c>
    </row>
    <row r="453" spans="1:12" ht="33">
      <c r="A453" s="193"/>
      <c r="B453" s="210"/>
      <c r="C453" s="76" t="s">
        <v>14</v>
      </c>
      <c r="D453" s="121">
        <v>0</v>
      </c>
      <c r="E453" s="86">
        <v>0</v>
      </c>
      <c r="F453" s="86">
        <v>0</v>
      </c>
      <c r="G453" s="86">
        <v>0</v>
      </c>
      <c r="H453" s="86">
        <v>0</v>
      </c>
      <c r="I453" s="86">
        <v>0</v>
      </c>
      <c r="J453" s="75">
        <v>0</v>
      </c>
      <c r="K453" s="15"/>
      <c r="L453" s="3">
        <f t="shared" si="196"/>
        <v>0</v>
      </c>
    </row>
    <row r="454" spans="1:12" ht="16.5">
      <c r="A454" s="193" t="s">
        <v>143</v>
      </c>
      <c r="B454" s="208" t="s">
        <v>184</v>
      </c>
      <c r="C454" s="81"/>
      <c r="D454" s="123"/>
      <c r="E454" s="86"/>
      <c r="F454" s="86"/>
      <c r="G454" s="86"/>
      <c r="H454" s="86"/>
      <c r="I454" s="86"/>
      <c r="J454" s="80"/>
      <c r="K454" s="15"/>
      <c r="L454" s="3">
        <f t="shared" si="196"/>
        <v>0</v>
      </c>
    </row>
    <row r="455" spans="1:12" ht="16.5">
      <c r="A455" s="193"/>
      <c r="B455" s="209"/>
      <c r="C455" s="41" t="s">
        <v>196</v>
      </c>
      <c r="D455" s="57">
        <f>D459+D461</f>
        <v>0</v>
      </c>
      <c r="E455" s="57">
        <f>E459+E461</f>
        <v>0</v>
      </c>
      <c r="F455" s="57">
        <f>F459+F461</f>
        <v>0</v>
      </c>
      <c r="G455" s="86">
        <f>G459+G461</f>
        <v>906.17000000000007</v>
      </c>
      <c r="H455" s="86">
        <f t="shared" ref="H455:I455" si="198">H459</f>
        <v>0</v>
      </c>
      <c r="I455" s="86">
        <f t="shared" si="198"/>
        <v>0</v>
      </c>
      <c r="J455" s="80">
        <f t="shared" ref="J455" si="199">J459</f>
        <v>0</v>
      </c>
      <c r="K455" s="15"/>
      <c r="L455" s="3">
        <f t="shared" si="196"/>
        <v>906.17000000000007</v>
      </c>
    </row>
    <row r="456" spans="1:12" ht="16.5">
      <c r="A456" s="193"/>
      <c r="B456" s="209"/>
      <c r="C456" s="41" t="s">
        <v>194</v>
      </c>
      <c r="D456" s="57">
        <f>D455</f>
        <v>0</v>
      </c>
      <c r="E456" s="57">
        <f t="shared" ref="E456:J456" si="200">E455</f>
        <v>0</v>
      </c>
      <c r="F456" s="57">
        <f t="shared" si="200"/>
        <v>0</v>
      </c>
      <c r="G456" s="129">
        <f t="shared" si="200"/>
        <v>906.17000000000007</v>
      </c>
      <c r="H456" s="57">
        <f t="shared" si="200"/>
        <v>0</v>
      </c>
      <c r="I456" s="57">
        <f t="shared" si="200"/>
        <v>0</v>
      </c>
      <c r="J456" s="57">
        <f t="shared" si="200"/>
        <v>0</v>
      </c>
      <c r="K456" s="15"/>
      <c r="L456" s="3"/>
    </row>
    <row r="457" spans="1:12" ht="16.5">
      <c r="A457" s="193"/>
      <c r="B457" s="209"/>
      <c r="C457" s="41" t="s">
        <v>195</v>
      </c>
      <c r="D457" s="91">
        <v>0</v>
      </c>
      <c r="E457" s="91">
        <v>0</v>
      </c>
      <c r="F457" s="91">
        <v>0</v>
      </c>
      <c r="G457" s="160">
        <v>0</v>
      </c>
      <c r="H457" s="160">
        <v>0</v>
      </c>
      <c r="I457" s="160">
        <v>0</v>
      </c>
      <c r="J457" s="160">
        <v>0</v>
      </c>
      <c r="K457" s="15"/>
      <c r="L457" s="3"/>
    </row>
    <row r="458" spans="1:12" ht="16.5">
      <c r="A458" s="193"/>
      <c r="B458" s="209"/>
      <c r="C458" s="81" t="s">
        <v>5</v>
      </c>
      <c r="D458" s="91">
        <v>0</v>
      </c>
      <c r="E458" s="91">
        <v>0</v>
      </c>
      <c r="F458" s="91">
        <v>0</v>
      </c>
      <c r="G458" s="86">
        <v>0</v>
      </c>
      <c r="H458" s="86">
        <v>0</v>
      </c>
      <c r="I458" s="86">
        <v>0</v>
      </c>
      <c r="J458" s="80">
        <v>0</v>
      </c>
      <c r="K458" s="15"/>
      <c r="L458" s="3">
        <f t="shared" si="196"/>
        <v>0</v>
      </c>
    </row>
    <row r="459" spans="1:12" ht="33">
      <c r="A459" s="193"/>
      <c r="B459" s="209"/>
      <c r="C459" s="81" t="s">
        <v>7</v>
      </c>
      <c r="D459" s="91">
        <f>D460</f>
        <v>0</v>
      </c>
      <c r="E459" s="91">
        <f>E460</f>
        <v>0</v>
      </c>
      <c r="F459" s="91">
        <f>F460</f>
        <v>0</v>
      </c>
      <c r="G459" s="86">
        <f>G460</f>
        <v>860.86</v>
      </c>
      <c r="H459" s="86">
        <f t="shared" ref="H459:J459" si="201">H460</f>
        <v>0</v>
      </c>
      <c r="I459" s="86">
        <f t="shared" si="201"/>
        <v>0</v>
      </c>
      <c r="J459" s="80">
        <f t="shared" si="201"/>
        <v>0</v>
      </c>
      <c r="K459" s="15"/>
      <c r="L459" s="3">
        <f t="shared" si="196"/>
        <v>860.86</v>
      </c>
    </row>
    <row r="460" spans="1:12" ht="82.5">
      <c r="A460" s="193"/>
      <c r="B460" s="209"/>
      <c r="C460" s="142" t="s">
        <v>166</v>
      </c>
      <c r="D460" s="91">
        <v>0</v>
      </c>
      <c r="E460" s="91">
        <v>0</v>
      </c>
      <c r="F460" s="91">
        <v>0</v>
      </c>
      <c r="G460" s="86">
        <v>860.86</v>
      </c>
      <c r="H460" s="86">
        <v>0</v>
      </c>
      <c r="I460" s="86">
        <v>0</v>
      </c>
      <c r="J460" s="80">
        <v>0</v>
      </c>
      <c r="K460" s="15"/>
      <c r="L460" s="3">
        <f t="shared" si="196"/>
        <v>860.86</v>
      </c>
    </row>
    <row r="461" spans="1:12" ht="33">
      <c r="A461" s="193"/>
      <c r="B461" s="209"/>
      <c r="C461" s="161" t="s">
        <v>9</v>
      </c>
      <c r="D461" s="91">
        <v>0</v>
      </c>
      <c r="E461" s="91">
        <v>0</v>
      </c>
      <c r="F461" s="91">
        <v>0</v>
      </c>
      <c r="G461" s="86">
        <f>G463</f>
        <v>45.31</v>
      </c>
      <c r="H461" s="86">
        <v>0</v>
      </c>
      <c r="I461" s="86">
        <v>0</v>
      </c>
      <c r="J461" s="80">
        <v>0</v>
      </c>
      <c r="K461" s="15"/>
      <c r="L461" s="3">
        <f t="shared" si="196"/>
        <v>45.31</v>
      </c>
    </row>
    <row r="462" spans="1:12" ht="16.5">
      <c r="A462" s="193"/>
      <c r="B462" s="209"/>
      <c r="C462" s="41" t="s">
        <v>194</v>
      </c>
      <c r="D462" s="91">
        <f>D461</f>
        <v>0</v>
      </c>
      <c r="E462" s="91">
        <f t="shared" ref="E462:J462" si="202">E461</f>
        <v>0</v>
      </c>
      <c r="F462" s="91">
        <f t="shared" si="202"/>
        <v>0</v>
      </c>
      <c r="G462" s="91">
        <f t="shared" si="202"/>
        <v>45.31</v>
      </c>
      <c r="H462" s="91">
        <f t="shared" si="202"/>
        <v>0</v>
      </c>
      <c r="I462" s="91">
        <f t="shared" si="202"/>
        <v>0</v>
      </c>
      <c r="J462" s="91">
        <f t="shared" si="202"/>
        <v>0</v>
      </c>
      <c r="K462" s="15"/>
      <c r="L462" s="3"/>
    </row>
    <row r="463" spans="1:12" ht="82.5">
      <c r="A463" s="193"/>
      <c r="B463" s="209"/>
      <c r="C463" s="142" t="s">
        <v>166</v>
      </c>
      <c r="D463" s="91">
        <v>0</v>
      </c>
      <c r="E463" s="91">
        <v>0</v>
      </c>
      <c r="F463" s="91">
        <v>0</v>
      </c>
      <c r="G463" s="86">
        <v>45.31</v>
      </c>
      <c r="H463" s="86">
        <v>0</v>
      </c>
      <c r="I463" s="86">
        <v>0</v>
      </c>
      <c r="J463" s="80">
        <v>0</v>
      </c>
      <c r="K463" s="15"/>
      <c r="L463" s="3">
        <f t="shared" si="196"/>
        <v>45.31</v>
      </c>
    </row>
    <row r="464" spans="1:12" ht="16.5">
      <c r="A464" s="193"/>
      <c r="B464" s="209"/>
      <c r="C464" s="81" t="s">
        <v>17</v>
      </c>
      <c r="D464" s="91">
        <v>0</v>
      </c>
      <c r="E464" s="91">
        <v>0</v>
      </c>
      <c r="F464" s="91">
        <v>0</v>
      </c>
      <c r="G464" s="86">
        <v>0</v>
      </c>
      <c r="H464" s="86">
        <v>0</v>
      </c>
      <c r="I464" s="86">
        <v>0</v>
      </c>
      <c r="J464" s="80">
        <v>0</v>
      </c>
      <c r="K464" s="15"/>
      <c r="L464" s="3">
        <f t="shared" si="196"/>
        <v>0</v>
      </c>
    </row>
    <row r="465" spans="1:12" ht="33">
      <c r="A465" s="193"/>
      <c r="B465" s="209"/>
      <c r="C465" s="81" t="s">
        <v>18</v>
      </c>
      <c r="D465" s="91">
        <v>0</v>
      </c>
      <c r="E465" s="91">
        <v>0</v>
      </c>
      <c r="F465" s="91">
        <v>0</v>
      </c>
      <c r="G465" s="86">
        <v>0</v>
      </c>
      <c r="H465" s="86">
        <v>0</v>
      </c>
      <c r="I465" s="86">
        <v>0</v>
      </c>
      <c r="J465" s="80">
        <v>0</v>
      </c>
      <c r="K465" s="15"/>
      <c r="L465" s="3">
        <f t="shared" si="196"/>
        <v>0</v>
      </c>
    </row>
    <row r="466" spans="1:12" ht="16.5">
      <c r="A466" s="193"/>
      <c r="B466" s="209"/>
      <c r="C466" s="81" t="s">
        <v>12</v>
      </c>
      <c r="D466" s="91">
        <v>0</v>
      </c>
      <c r="E466" s="91">
        <v>0</v>
      </c>
      <c r="F466" s="91">
        <v>0</v>
      </c>
      <c r="G466" s="86">
        <v>0</v>
      </c>
      <c r="H466" s="86">
        <v>0</v>
      </c>
      <c r="I466" s="86">
        <v>0</v>
      </c>
      <c r="J466" s="80">
        <v>0</v>
      </c>
      <c r="K466" s="15"/>
      <c r="L466" s="3">
        <f t="shared" si="196"/>
        <v>0</v>
      </c>
    </row>
    <row r="467" spans="1:12" ht="16.5">
      <c r="A467" s="193"/>
      <c r="B467" s="209"/>
      <c r="C467" s="81" t="s">
        <v>27</v>
      </c>
      <c r="D467" s="121">
        <v>0</v>
      </c>
      <c r="E467" s="86">
        <v>0</v>
      </c>
      <c r="F467" s="86">
        <v>0</v>
      </c>
      <c r="G467" s="86">
        <v>0</v>
      </c>
      <c r="H467" s="86">
        <v>0</v>
      </c>
      <c r="I467" s="86">
        <v>0</v>
      </c>
      <c r="J467" s="80">
        <v>0</v>
      </c>
      <c r="K467" s="15"/>
      <c r="L467" s="3">
        <f t="shared" si="196"/>
        <v>0</v>
      </c>
    </row>
    <row r="468" spans="1:12" ht="33">
      <c r="A468" s="193"/>
      <c r="B468" s="210"/>
      <c r="C468" s="81" t="s">
        <v>14</v>
      </c>
      <c r="D468" s="121">
        <v>0</v>
      </c>
      <c r="E468" s="86">
        <v>0</v>
      </c>
      <c r="F468" s="86">
        <v>0</v>
      </c>
      <c r="G468" s="86">
        <v>0</v>
      </c>
      <c r="H468" s="86">
        <v>0</v>
      </c>
      <c r="I468" s="86">
        <v>0</v>
      </c>
      <c r="J468" s="80">
        <v>0</v>
      </c>
      <c r="K468" s="15"/>
      <c r="L468" s="3">
        <f t="shared" si="196"/>
        <v>0</v>
      </c>
    </row>
    <row r="469" spans="1:12" ht="16.5">
      <c r="A469" s="193" t="s">
        <v>144</v>
      </c>
      <c r="B469" s="208" t="s">
        <v>142</v>
      </c>
      <c r="C469" s="17"/>
      <c r="D469" s="123"/>
      <c r="E469" s="86"/>
      <c r="F469" s="86"/>
      <c r="G469" s="86"/>
      <c r="H469" s="86"/>
      <c r="I469" s="86"/>
      <c r="J469" s="60"/>
      <c r="K469" s="15"/>
      <c r="L469" s="3">
        <f t="shared" si="196"/>
        <v>0</v>
      </c>
    </row>
    <row r="470" spans="1:12" ht="16.5">
      <c r="A470" s="193"/>
      <c r="B470" s="209"/>
      <c r="C470" s="41" t="s">
        <v>196</v>
      </c>
      <c r="D470" s="57">
        <f>D474+D476</f>
        <v>0</v>
      </c>
      <c r="E470" s="57">
        <f>E474+E476</f>
        <v>0</v>
      </c>
      <c r="F470" s="57">
        <f>F474+F476</f>
        <v>0</v>
      </c>
      <c r="G470" s="86">
        <f>G474+G476</f>
        <v>906.17000000000007</v>
      </c>
      <c r="H470" s="86">
        <f t="shared" ref="H470:I470" si="203">H474</f>
        <v>0</v>
      </c>
      <c r="I470" s="86">
        <f t="shared" si="203"/>
        <v>0</v>
      </c>
      <c r="J470" s="60">
        <f t="shared" ref="J470" si="204">J474</f>
        <v>0</v>
      </c>
      <c r="K470" s="15"/>
      <c r="L470" s="3">
        <f t="shared" si="196"/>
        <v>906.17000000000007</v>
      </c>
    </row>
    <row r="471" spans="1:12" ht="16.5">
      <c r="A471" s="193"/>
      <c r="B471" s="209"/>
      <c r="C471" s="41" t="s">
        <v>194</v>
      </c>
      <c r="D471" s="57">
        <f>D470</f>
        <v>0</v>
      </c>
      <c r="E471" s="57">
        <f t="shared" ref="E471:J471" si="205">E470</f>
        <v>0</v>
      </c>
      <c r="F471" s="57">
        <f t="shared" si="205"/>
        <v>0</v>
      </c>
      <c r="G471" s="129">
        <f t="shared" si="205"/>
        <v>906.17000000000007</v>
      </c>
      <c r="H471" s="57">
        <f t="shared" si="205"/>
        <v>0</v>
      </c>
      <c r="I471" s="57">
        <f t="shared" si="205"/>
        <v>0</v>
      </c>
      <c r="J471" s="57">
        <f t="shared" si="205"/>
        <v>0</v>
      </c>
      <c r="K471" s="15"/>
      <c r="L471" s="3"/>
    </row>
    <row r="472" spans="1:12" ht="16.5">
      <c r="A472" s="193"/>
      <c r="B472" s="209"/>
      <c r="C472" s="41" t="s">
        <v>195</v>
      </c>
      <c r="D472" s="91">
        <v>0</v>
      </c>
      <c r="E472" s="91">
        <v>0</v>
      </c>
      <c r="F472" s="91">
        <v>0</v>
      </c>
      <c r="G472" s="160">
        <v>0</v>
      </c>
      <c r="H472" s="160">
        <v>0</v>
      </c>
      <c r="I472" s="160">
        <v>0</v>
      </c>
      <c r="J472" s="160">
        <v>0</v>
      </c>
      <c r="K472" s="15"/>
      <c r="L472" s="3"/>
    </row>
    <row r="473" spans="1:12" ht="16.5">
      <c r="A473" s="193"/>
      <c r="B473" s="209"/>
      <c r="C473" s="17" t="s">
        <v>5</v>
      </c>
      <c r="D473" s="91">
        <v>0</v>
      </c>
      <c r="E473" s="91">
        <v>0</v>
      </c>
      <c r="F473" s="91">
        <v>0</v>
      </c>
      <c r="G473" s="86">
        <v>0</v>
      </c>
      <c r="H473" s="86">
        <v>0</v>
      </c>
      <c r="I473" s="86">
        <v>0</v>
      </c>
      <c r="J473" s="60">
        <v>0</v>
      </c>
      <c r="K473" s="15"/>
      <c r="L473" s="3">
        <f t="shared" si="196"/>
        <v>0</v>
      </c>
    </row>
    <row r="474" spans="1:12" ht="33">
      <c r="A474" s="193"/>
      <c r="B474" s="209"/>
      <c r="C474" s="17" t="s">
        <v>7</v>
      </c>
      <c r="D474" s="91">
        <f>D475</f>
        <v>0</v>
      </c>
      <c r="E474" s="91">
        <f>E475</f>
        <v>0</v>
      </c>
      <c r="F474" s="91">
        <f>F475</f>
        <v>0</v>
      </c>
      <c r="G474" s="86">
        <f>G475</f>
        <v>860.86</v>
      </c>
      <c r="H474" s="86">
        <f t="shared" ref="H474:J474" si="206">H475</f>
        <v>0</v>
      </c>
      <c r="I474" s="86">
        <f t="shared" si="206"/>
        <v>0</v>
      </c>
      <c r="J474" s="60">
        <f t="shared" si="206"/>
        <v>0</v>
      </c>
      <c r="K474" s="15"/>
      <c r="L474" s="3">
        <f t="shared" si="196"/>
        <v>860.86</v>
      </c>
    </row>
    <row r="475" spans="1:12" ht="82.5">
      <c r="A475" s="193"/>
      <c r="B475" s="209"/>
      <c r="C475" s="142" t="s">
        <v>166</v>
      </c>
      <c r="D475" s="91">
        <v>0</v>
      </c>
      <c r="E475" s="91">
        <v>0</v>
      </c>
      <c r="F475" s="91">
        <v>0</v>
      </c>
      <c r="G475" s="86">
        <v>860.86</v>
      </c>
      <c r="H475" s="86">
        <v>0</v>
      </c>
      <c r="I475" s="86">
        <v>0</v>
      </c>
      <c r="J475" s="60">
        <v>0</v>
      </c>
      <c r="K475" s="15"/>
      <c r="L475" s="3">
        <f t="shared" si="196"/>
        <v>860.86</v>
      </c>
    </row>
    <row r="476" spans="1:12" ht="33">
      <c r="A476" s="193"/>
      <c r="B476" s="209"/>
      <c r="C476" s="161" t="s">
        <v>9</v>
      </c>
      <c r="D476" s="91">
        <v>0</v>
      </c>
      <c r="E476" s="91">
        <v>0</v>
      </c>
      <c r="F476" s="91">
        <v>0</v>
      </c>
      <c r="G476" s="86">
        <f>G478</f>
        <v>45.31</v>
      </c>
      <c r="H476" s="86">
        <v>0</v>
      </c>
      <c r="I476" s="86">
        <v>0</v>
      </c>
      <c r="J476" s="60">
        <v>0</v>
      </c>
      <c r="K476" s="15"/>
      <c r="L476" s="3">
        <f t="shared" si="196"/>
        <v>45.31</v>
      </c>
    </row>
    <row r="477" spans="1:12" ht="16.5">
      <c r="A477" s="193"/>
      <c r="B477" s="209"/>
      <c r="C477" s="41" t="s">
        <v>194</v>
      </c>
      <c r="D477" s="91">
        <f>D476</f>
        <v>0</v>
      </c>
      <c r="E477" s="91">
        <f t="shared" ref="E477:J477" si="207">E476</f>
        <v>0</v>
      </c>
      <c r="F477" s="91">
        <f t="shared" si="207"/>
        <v>0</v>
      </c>
      <c r="G477" s="91">
        <f t="shared" si="207"/>
        <v>45.31</v>
      </c>
      <c r="H477" s="91">
        <f t="shared" si="207"/>
        <v>0</v>
      </c>
      <c r="I477" s="91">
        <f t="shared" si="207"/>
        <v>0</v>
      </c>
      <c r="J477" s="91">
        <f t="shared" si="207"/>
        <v>0</v>
      </c>
      <c r="K477" s="15"/>
      <c r="L477" s="3"/>
    </row>
    <row r="478" spans="1:12" ht="82.5">
      <c r="A478" s="193"/>
      <c r="B478" s="209"/>
      <c r="C478" s="142" t="s">
        <v>166</v>
      </c>
      <c r="D478" s="91">
        <v>0</v>
      </c>
      <c r="E478" s="91">
        <v>0</v>
      </c>
      <c r="F478" s="91">
        <v>0</v>
      </c>
      <c r="G478" s="86">
        <v>45.31</v>
      </c>
      <c r="H478" s="86">
        <v>0</v>
      </c>
      <c r="I478" s="86">
        <v>0</v>
      </c>
      <c r="J478" s="60">
        <v>0</v>
      </c>
      <c r="K478" s="15"/>
      <c r="L478" s="3">
        <f t="shared" si="196"/>
        <v>45.31</v>
      </c>
    </row>
    <row r="479" spans="1:12" ht="16.5">
      <c r="A479" s="193"/>
      <c r="B479" s="209"/>
      <c r="C479" s="17" t="s">
        <v>17</v>
      </c>
      <c r="D479" s="91">
        <v>0</v>
      </c>
      <c r="E479" s="91">
        <v>0</v>
      </c>
      <c r="F479" s="91">
        <v>0</v>
      </c>
      <c r="G479" s="86">
        <v>0</v>
      </c>
      <c r="H479" s="86">
        <v>0</v>
      </c>
      <c r="I479" s="86">
        <v>0</v>
      </c>
      <c r="J479" s="60">
        <v>0</v>
      </c>
      <c r="K479" s="15"/>
      <c r="L479" s="3">
        <f t="shared" si="196"/>
        <v>0</v>
      </c>
    </row>
    <row r="480" spans="1:12" ht="33">
      <c r="A480" s="193"/>
      <c r="B480" s="209"/>
      <c r="C480" s="17" t="s">
        <v>18</v>
      </c>
      <c r="D480" s="91">
        <v>0</v>
      </c>
      <c r="E480" s="91">
        <v>0</v>
      </c>
      <c r="F480" s="91">
        <v>0</v>
      </c>
      <c r="G480" s="86">
        <v>0</v>
      </c>
      <c r="H480" s="86">
        <v>0</v>
      </c>
      <c r="I480" s="86">
        <v>0</v>
      </c>
      <c r="J480" s="60">
        <v>0</v>
      </c>
      <c r="K480" s="15"/>
      <c r="L480" s="3">
        <f t="shared" si="196"/>
        <v>0</v>
      </c>
    </row>
    <row r="481" spans="1:17" ht="16.5">
      <c r="A481" s="193"/>
      <c r="B481" s="209"/>
      <c r="C481" s="17" t="s">
        <v>12</v>
      </c>
      <c r="D481" s="91">
        <v>0</v>
      </c>
      <c r="E481" s="91">
        <v>0</v>
      </c>
      <c r="F481" s="91">
        <v>0</v>
      </c>
      <c r="G481" s="86">
        <v>0</v>
      </c>
      <c r="H481" s="86">
        <v>0</v>
      </c>
      <c r="I481" s="86">
        <v>0</v>
      </c>
      <c r="J481" s="60">
        <v>0</v>
      </c>
      <c r="K481" s="15"/>
      <c r="L481" s="3">
        <f t="shared" si="196"/>
        <v>0</v>
      </c>
      <c r="O481" s="3"/>
    </row>
    <row r="482" spans="1:17" ht="16.5">
      <c r="A482" s="193"/>
      <c r="B482" s="209"/>
      <c r="C482" s="17" t="s">
        <v>27</v>
      </c>
      <c r="D482" s="121">
        <v>0</v>
      </c>
      <c r="E482" s="86">
        <v>0</v>
      </c>
      <c r="F482" s="86">
        <v>0</v>
      </c>
      <c r="G482" s="86">
        <v>0</v>
      </c>
      <c r="H482" s="86">
        <v>0</v>
      </c>
      <c r="I482" s="86">
        <v>0</v>
      </c>
      <c r="J482" s="60">
        <v>0</v>
      </c>
      <c r="K482" s="15"/>
      <c r="L482" s="3">
        <f t="shared" si="196"/>
        <v>0</v>
      </c>
    </row>
    <row r="483" spans="1:17" ht="33">
      <c r="A483" s="193"/>
      <c r="B483" s="210"/>
      <c r="C483" s="17" t="s">
        <v>14</v>
      </c>
      <c r="D483" s="121">
        <v>0</v>
      </c>
      <c r="E483" s="86">
        <v>0</v>
      </c>
      <c r="F483" s="86">
        <v>0</v>
      </c>
      <c r="G483" s="86">
        <v>0</v>
      </c>
      <c r="H483" s="86">
        <v>0</v>
      </c>
      <c r="I483" s="86">
        <v>0</v>
      </c>
      <c r="J483" s="60">
        <v>0</v>
      </c>
      <c r="K483" s="15"/>
      <c r="L483" s="3">
        <f t="shared" si="196"/>
        <v>0</v>
      </c>
    </row>
    <row r="484" spans="1:17" ht="16.5">
      <c r="A484" s="193" t="s">
        <v>34</v>
      </c>
      <c r="B484" s="194" t="s">
        <v>185</v>
      </c>
      <c r="C484" s="17"/>
      <c r="D484" s="87">
        <v>156801.62</v>
      </c>
      <c r="E484" s="87">
        <f>E485</f>
        <v>129567.26999999999</v>
      </c>
      <c r="F484" s="87">
        <f>F485</f>
        <v>185377.91999999998</v>
      </c>
      <c r="G484" s="87">
        <f>G485</f>
        <v>145444.44999999998</v>
      </c>
      <c r="H484" s="87">
        <f t="shared" ref="H484:J484" si="208">H485</f>
        <v>153978.12</v>
      </c>
      <c r="I484" s="87">
        <f t="shared" si="208"/>
        <v>61491.97</v>
      </c>
      <c r="J484" s="59">
        <f t="shared" si="208"/>
        <v>61499.520000000004</v>
      </c>
      <c r="K484" s="15"/>
      <c r="L484" s="3">
        <f>E484+F484+G484+H484+I484+J484+D484</f>
        <v>894160.86999999988</v>
      </c>
      <c r="Q484" s="3"/>
    </row>
    <row r="485" spans="1:17" ht="16.5">
      <c r="A485" s="193"/>
      <c r="B485" s="194"/>
      <c r="C485" s="41" t="s">
        <v>196</v>
      </c>
      <c r="D485" s="87">
        <f>D489+D492+D507</f>
        <v>155747.24</v>
      </c>
      <c r="E485" s="87">
        <f>E489+E492+E507</f>
        <v>129567.26999999999</v>
      </c>
      <c r="F485" s="87">
        <f>F489+F492+F508</f>
        <v>185377.91999999998</v>
      </c>
      <c r="G485" s="87">
        <f>G489+G492+G508</f>
        <v>145444.44999999998</v>
      </c>
      <c r="H485" s="87">
        <f>H489+H492+H507</f>
        <v>153978.12</v>
      </c>
      <c r="I485" s="87">
        <f>I489+I492+I508</f>
        <v>61491.97</v>
      </c>
      <c r="J485" s="87">
        <f>J489+J492+J508</f>
        <v>61499.520000000004</v>
      </c>
      <c r="K485" s="15"/>
      <c r="L485" s="3">
        <f t="shared" si="196"/>
        <v>893106.48999999987</v>
      </c>
      <c r="M485" s="3"/>
      <c r="N485" s="3"/>
      <c r="O485" s="3"/>
    </row>
    <row r="486" spans="1:17" ht="16.5">
      <c r="A486" s="193"/>
      <c r="B486" s="194"/>
      <c r="C486" s="41" t="s">
        <v>194</v>
      </c>
      <c r="D486" s="87">
        <f>D485</f>
        <v>155747.24</v>
      </c>
      <c r="E486" s="87">
        <f t="shared" ref="E486:G486" si="209">E485</f>
        <v>129567.26999999999</v>
      </c>
      <c r="F486" s="87">
        <f t="shared" si="209"/>
        <v>185377.91999999998</v>
      </c>
      <c r="G486" s="87">
        <f t="shared" si="209"/>
        <v>145444.44999999998</v>
      </c>
      <c r="H486" s="167">
        <v>0</v>
      </c>
      <c r="I486" s="167">
        <v>0</v>
      </c>
      <c r="J486" s="167">
        <v>0</v>
      </c>
      <c r="K486" s="15"/>
      <c r="L486" s="3">
        <f t="shared" si="196"/>
        <v>616136.87999999989</v>
      </c>
      <c r="M486" s="3"/>
      <c r="N486" s="3"/>
      <c r="O486" s="3"/>
    </row>
    <row r="487" spans="1:17" ht="16.5">
      <c r="A487" s="193"/>
      <c r="B487" s="194"/>
      <c r="C487" s="41" t="s">
        <v>195</v>
      </c>
      <c r="D487" s="167">
        <v>0</v>
      </c>
      <c r="E487" s="167">
        <v>0</v>
      </c>
      <c r="F487" s="167">
        <v>0</v>
      </c>
      <c r="G487" s="167">
        <v>0</v>
      </c>
      <c r="H487" s="87">
        <f>H485</f>
        <v>153978.12</v>
      </c>
      <c r="I487" s="87">
        <f t="shared" ref="I487:J487" si="210">I485</f>
        <v>61491.97</v>
      </c>
      <c r="J487" s="87">
        <f t="shared" si="210"/>
        <v>61499.520000000004</v>
      </c>
      <c r="K487" s="15"/>
      <c r="L487" s="3">
        <f t="shared" si="196"/>
        <v>276969.61</v>
      </c>
      <c r="M487" s="3"/>
      <c r="N487" s="3"/>
      <c r="O487" s="3"/>
    </row>
    <row r="488" spans="1:17" ht="16.5">
      <c r="A488" s="193"/>
      <c r="B488" s="194"/>
      <c r="C488" s="17" t="s">
        <v>5</v>
      </c>
      <c r="D488" s="137">
        <v>0</v>
      </c>
      <c r="E488" s="86">
        <v>0</v>
      </c>
      <c r="F488" s="86">
        <v>0</v>
      </c>
      <c r="G488" s="86">
        <v>0</v>
      </c>
      <c r="H488" s="86">
        <v>0</v>
      </c>
      <c r="I488" s="86">
        <v>0</v>
      </c>
      <c r="J488" s="60">
        <v>0</v>
      </c>
      <c r="K488" s="15"/>
      <c r="L488" s="3">
        <f t="shared" si="196"/>
        <v>0</v>
      </c>
      <c r="M488" s="3"/>
      <c r="N488" s="3"/>
    </row>
    <row r="489" spans="1:17" ht="33">
      <c r="A489" s="193"/>
      <c r="B489" s="194"/>
      <c r="C489" s="17" t="s">
        <v>7</v>
      </c>
      <c r="D489" s="87">
        <f>D490+D491</f>
        <v>49473.119999999995</v>
      </c>
      <c r="E489" s="87">
        <f>E490+E491</f>
        <v>20163.580000000002</v>
      </c>
      <c r="F489" s="87">
        <f>F490+F491</f>
        <v>58442.16</v>
      </c>
      <c r="G489" s="87">
        <f>G490+G491</f>
        <v>16339.71</v>
      </c>
      <c r="H489" s="87">
        <f>H705</f>
        <v>28900</v>
      </c>
      <c r="I489" s="79">
        <f>I490+I491</f>
        <v>0</v>
      </c>
      <c r="J489" s="43">
        <f>J490+J491</f>
        <v>0</v>
      </c>
      <c r="K489" s="15"/>
      <c r="L489" s="3">
        <f t="shared" si="196"/>
        <v>173318.57</v>
      </c>
      <c r="M489" s="3"/>
      <c r="N489" s="3"/>
    </row>
    <row r="490" spans="1:17" ht="82.5">
      <c r="A490" s="193"/>
      <c r="B490" s="194"/>
      <c r="C490" s="142" t="s">
        <v>166</v>
      </c>
      <c r="D490" s="137">
        <v>31147.09</v>
      </c>
      <c r="E490" s="86">
        <v>0</v>
      </c>
      <c r="F490" s="87">
        <f>F704</f>
        <v>41588.79</v>
      </c>
      <c r="G490" s="79">
        <f>G704</f>
        <v>0</v>
      </c>
      <c r="H490" s="79">
        <f t="shared" ref="H490:I490" si="211">H704</f>
        <v>0</v>
      </c>
      <c r="I490" s="79">
        <f t="shared" si="211"/>
        <v>0</v>
      </c>
      <c r="J490" s="79">
        <f t="shared" ref="J490" si="212">J704</f>
        <v>0</v>
      </c>
      <c r="K490" s="15"/>
      <c r="L490" s="3">
        <f t="shared" si="196"/>
        <v>72735.88</v>
      </c>
      <c r="M490" s="3"/>
      <c r="N490" s="3"/>
      <c r="P490" s="3"/>
    </row>
    <row r="491" spans="1:17" ht="49.5">
      <c r="A491" s="193"/>
      <c r="B491" s="194"/>
      <c r="C491" s="142" t="s">
        <v>173</v>
      </c>
      <c r="D491" s="87">
        <v>18326.03</v>
      </c>
      <c r="E491" s="87">
        <f>E705</f>
        <v>20163.580000000002</v>
      </c>
      <c r="F491" s="87">
        <f t="shared" ref="F491:J491" si="213">F705</f>
        <v>16853.37</v>
      </c>
      <c r="G491" s="87">
        <f t="shared" si="213"/>
        <v>16339.71</v>
      </c>
      <c r="H491" s="87">
        <f>H489</f>
        <v>28900</v>
      </c>
      <c r="I491" s="79">
        <f t="shared" si="213"/>
        <v>0</v>
      </c>
      <c r="J491" s="79">
        <f t="shared" si="213"/>
        <v>0</v>
      </c>
      <c r="K491" s="15"/>
      <c r="L491" s="3">
        <f t="shared" si="196"/>
        <v>100582.69</v>
      </c>
      <c r="M491" s="3"/>
      <c r="N491" s="3"/>
    </row>
    <row r="492" spans="1:17" ht="33">
      <c r="A492" s="193"/>
      <c r="B492" s="194"/>
      <c r="C492" s="17" t="s">
        <v>9</v>
      </c>
      <c r="D492" s="87">
        <f>D495+D500+D504</f>
        <v>103281.32</v>
      </c>
      <c r="E492" s="87">
        <f>E495+E500+E504</f>
        <v>105190.45999999999</v>
      </c>
      <c r="F492" s="87">
        <f>F495+F500+F504</f>
        <v>124566.96</v>
      </c>
      <c r="G492" s="87">
        <f>G495+G500+G504</f>
        <v>127204.44</v>
      </c>
      <c r="H492" s="87">
        <f>H495+H500+H504</f>
        <v>122653.62</v>
      </c>
      <c r="I492" s="87">
        <f t="shared" ref="I492" si="214">I495+I500+I504</f>
        <v>61491.97</v>
      </c>
      <c r="J492" s="59">
        <f t="shared" ref="J492" si="215">J495+J500+J504</f>
        <v>61499.520000000004</v>
      </c>
      <c r="K492" s="15"/>
      <c r="L492" s="3">
        <f t="shared" si="196"/>
        <v>705888.29</v>
      </c>
      <c r="M492" s="3"/>
      <c r="N492" s="3"/>
      <c r="O492" s="3">
        <f>H516+H576+H617+H661+H698+H925</f>
        <v>153978.12</v>
      </c>
    </row>
    <row r="493" spans="1:17" ht="16.5">
      <c r="A493" s="193"/>
      <c r="B493" s="194"/>
      <c r="C493" s="41" t="s">
        <v>194</v>
      </c>
      <c r="D493" s="87">
        <f>D492</f>
        <v>103281.32</v>
      </c>
      <c r="E493" s="87">
        <f t="shared" ref="E493:G493" si="216">E492</f>
        <v>105190.45999999999</v>
      </c>
      <c r="F493" s="87">
        <f t="shared" si="216"/>
        <v>124566.96</v>
      </c>
      <c r="G493" s="87">
        <f t="shared" si="216"/>
        <v>127204.44</v>
      </c>
      <c r="H493" s="169">
        <v>0</v>
      </c>
      <c r="I493" s="169">
        <v>0</v>
      </c>
      <c r="J493" s="169">
        <v>0</v>
      </c>
      <c r="K493" s="15"/>
      <c r="L493" s="3">
        <f t="shared" si="196"/>
        <v>460243.18</v>
      </c>
      <c r="M493" s="3"/>
      <c r="N493" s="3"/>
      <c r="O493" s="3"/>
    </row>
    <row r="494" spans="1:17" ht="16.5">
      <c r="A494" s="193"/>
      <c r="B494" s="194"/>
      <c r="C494" s="41" t="s">
        <v>195</v>
      </c>
      <c r="D494" s="91">
        <v>0</v>
      </c>
      <c r="E494" s="91">
        <v>0</v>
      </c>
      <c r="F494" s="91">
        <v>0</v>
      </c>
      <c r="G494" s="169">
        <v>0</v>
      </c>
      <c r="H494" s="87">
        <f>H492</f>
        <v>122653.62</v>
      </c>
      <c r="I494" s="87">
        <f t="shared" ref="I494:J494" si="217">I492</f>
        <v>61491.97</v>
      </c>
      <c r="J494" s="87">
        <f t="shared" si="217"/>
        <v>61499.520000000004</v>
      </c>
      <c r="K494" s="15"/>
      <c r="L494" s="3">
        <f t="shared" si="196"/>
        <v>245645.11</v>
      </c>
      <c r="M494" s="3"/>
      <c r="N494" s="3"/>
      <c r="O494" s="3"/>
    </row>
    <row r="495" spans="1:17" ht="82.5">
      <c r="A495" s="193"/>
      <c r="B495" s="194"/>
      <c r="C495" s="142" t="s">
        <v>166</v>
      </c>
      <c r="D495" s="87">
        <f>D524+D582+D623+D667+D709+0</f>
        <v>88012.540000000008</v>
      </c>
      <c r="E495" s="87">
        <f>E524+E582+E623+E667+E709+0</f>
        <v>89544.48</v>
      </c>
      <c r="F495" s="87">
        <f>F524+F582+F623+F667+F709+0</f>
        <v>103610.24000000001</v>
      </c>
      <c r="G495" s="87">
        <f>G524+G582+G623+G667+G709</f>
        <v>114139.15</v>
      </c>
      <c r="H495" s="87">
        <f>H524+H582+H617+H667+H709</f>
        <v>94204.160000000003</v>
      </c>
      <c r="I495" s="87">
        <f>I524+I582+I626+I667+I709</f>
        <v>61491.97</v>
      </c>
      <c r="J495" s="87">
        <f>J524+J582+J623+J667+J704</f>
        <v>61499.520000000004</v>
      </c>
      <c r="K495" s="15"/>
      <c r="L495" s="3">
        <f t="shared" si="196"/>
        <v>612502.06000000006</v>
      </c>
      <c r="M495" s="3"/>
      <c r="N495" s="3"/>
    </row>
    <row r="496" spans="1:17" ht="16.5">
      <c r="A496" s="193"/>
      <c r="B496" s="194"/>
      <c r="C496" s="41" t="s">
        <v>194</v>
      </c>
      <c r="D496" s="87">
        <f>D495</f>
        <v>88012.540000000008</v>
      </c>
      <c r="E496" s="87">
        <f t="shared" ref="E496:G496" si="218">E495</f>
        <v>89544.48</v>
      </c>
      <c r="F496" s="87">
        <f t="shared" si="218"/>
        <v>103610.24000000001</v>
      </c>
      <c r="G496" s="87">
        <f t="shared" si="218"/>
        <v>114139.15</v>
      </c>
      <c r="H496" s="169">
        <v>0</v>
      </c>
      <c r="I496" s="169">
        <v>0</v>
      </c>
      <c r="J496" s="169">
        <v>0</v>
      </c>
      <c r="K496" s="15"/>
      <c r="L496" s="3"/>
      <c r="M496" s="3"/>
      <c r="N496" s="3"/>
    </row>
    <row r="497" spans="1:17" ht="16.5">
      <c r="A497" s="193"/>
      <c r="B497" s="194"/>
      <c r="C497" s="41" t="s">
        <v>195</v>
      </c>
      <c r="D497" s="169">
        <v>0</v>
      </c>
      <c r="E497" s="169">
        <v>0</v>
      </c>
      <c r="F497" s="169">
        <v>0</v>
      </c>
      <c r="G497" s="169">
        <v>0</v>
      </c>
      <c r="H497" s="87">
        <f>H495</f>
        <v>94204.160000000003</v>
      </c>
      <c r="I497" s="87">
        <f t="shared" ref="I497:J497" si="219">I495</f>
        <v>61491.97</v>
      </c>
      <c r="J497" s="87">
        <f t="shared" si="219"/>
        <v>61499.520000000004</v>
      </c>
      <c r="K497" s="15"/>
      <c r="L497" s="3"/>
      <c r="M497" s="3"/>
      <c r="N497" s="3"/>
    </row>
    <row r="498" spans="1:17" ht="33">
      <c r="A498" s="193"/>
      <c r="B498" s="194"/>
      <c r="C498" s="52" t="s">
        <v>126</v>
      </c>
      <c r="D498" s="87">
        <f>D670+D611</f>
        <v>28832.400000000001</v>
      </c>
      <c r="E498" s="87">
        <f>E670+E611</f>
        <v>32994.239999999998</v>
      </c>
      <c r="F498" s="86">
        <f>F585+F670</f>
        <v>35566.5</v>
      </c>
      <c r="G498" s="87">
        <f>G585+G670+0</f>
        <v>48134.66</v>
      </c>
      <c r="H498" s="86">
        <f>H585+H670</f>
        <v>46221.22</v>
      </c>
      <c r="I498" s="87">
        <f>I585+I670</f>
        <v>39128.61</v>
      </c>
      <c r="J498" s="60">
        <f>J585+J670</f>
        <v>39136.160000000003</v>
      </c>
      <c r="K498" s="15"/>
      <c r="L498" s="3">
        <f t="shared" si="196"/>
        <v>270013.78999999998</v>
      </c>
      <c r="M498" s="3"/>
      <c r="N498" s="3"/>
    </row>
    <row r="499" spans="1:17" ht="16.5">
      <c r="A499" s="193"/>
      <c r="B499" s="194"/>
      <c r="C499" s="24" t="s">
        <v>113</v>
      </c>
      <c r="D499" s="137">
        <v>0</v>
      </c>
      <c r="E499" s="86">
        <v>0</v>
      </c>
      <c r="F499" s="87">
        <f>F623</f>
        <v>14865.8</v>
      </c>
      <c r="G499" s="87">
        <f>G623</f>
        <v>2591.83</v>
      </c>
      <c r="H499" s="79">
        <v>0</v>
      </c>
      <c r="I499" s="79">
        <v>0</v>
      </c>
      <c r="J499" s="43">
        <v>0</v>
      </c>
      <c r="K499" s="15"/>
      <c r="L499" s="3">
        <f t="shared" si="196"/>
        <v>17457.629999999997</v>
      </c>
      <c r="M499" s="3"/>
      <c r="N499" s="3"/>
    </row>
    <row r="500" spans="1:17" ht="49.5">
      <c r="A500" s="193"/>
      <c r="B500" s="194"/>
      <c r="C500" s="142" t="s">
        <v>173</v>
      </c>
      <c r="D500" s="87">
        <f>D712+D935</f>
        <v>13968.78</v>
      </c>
      <c r="E500" s="87">
        <f>E712+E935</f>
        <v>14598.9</v>
      </c>
      <c r="F500" s="87">
        <f>F712++F935+0</f>
        <v>19719.22</v>
      </c>
      <c r="G500" s="87">
        <f>G810+G791+O12</f>
        <v>11665.29</v>
      </c>
      <c r="H500" s="87">
        <f>H712+H932</f>
        <v>26449.46</v>
      </c>
      <c r="I500" s="79">
        <f>I712</f>
        <v>0</v>
      </c>
      <c r="J500" s="79">
        <f>J712</f>
        <v>0</v>
      </c>
      <c r="K500" s="15"/>
      <c r="L500" s="3">
        <f t="shared" si="196"/>
        <v>86401.65</v>
      </c>
      <c r="M500" s="3"/>
      <c r="N500" s="3"/>
      <c r="Q500" s="3"/>
    </row>
    <row r="501" spans="1:17" ht="16.5">
      <c r="A501" s="193"/>
      <c r="B501" s="194"/>
      <c r="C501" s="41" t="s">
        <v>194</v>
      </c>
      <c r="D501" s="87">
        <f>D500</f>
        <v>13968.78</v>
      </c>
      <c r="E501" s="87">
        <f t="shared" ref="E501:G501" si="220">E500</f>
        <v>14598.9</v>
      </c>
      <c r="F501" s="87">
        <f t="shared" si="220"/>
        <v>19719.22</v>
      </c>
      <c r="G501" s="87">
        <f t="shared" si="220"/>
        <v>11665.29</v>
      </c>
      <c r="H501" s="79">
        <v>0</v>
      </c>
      <c r="I501" s="79">
        <v>0</v>
      </c>
      <c r="J501" s="79">
        <v>0</v>
      </c>
      <c r="K501" s="15"/>
      <c r="L501" s="3"/>
      <c r="M501" s="3"/>
      <c r="N501" s="3"/>
      <c r="Q501" s="3"/>
    </row>
    <row r="502" spans="1:17" ht="16.5">
      <c r="A502" s="193"/>
      <c r="B502" s="194"/>
      <c r="C502" s="41" t="s">
        <v>195</v>
      </c>
      <c r="D502" s="79">
        <v>0</v>
      </c>
      <c r="E502" s="79">
        <v>0</v>
      </c>
      <c r="F502" s="79">
        <v>0</v>
      </c>
      <c r="G502" s="79">
        <v>0</v>
      </c>
      <c r="H502" s="87">
        <f>H712+H936</f>
        <v>26449.46</v>
      </c>
      <c r="I502" s="79">
        <f t="shared" ref="I502:J502" si="221">I500</f>
        <v>0</v>
      </c>
      <c r="J502" s="79">
        <f t="shared" si="221"/>
        <v>0</v>
      </c>
      <c r="K502" s="15"/>
      <c r="L502" s="3"/>
      <c r="M502" s="3"/>
      <c r="N502" s="3"/>
      <c r="Q502" s="3"/>
    </row>
    <row r="503" spans="1:17" ht="16.5">
      <c r="A503" s="193"/>
      <c r="B503" s="194"/>
      <c r="C503" s="52" t="s">
        <v>98</v>
      </c>
      <c r="D503" s="87">
        <f>D715+D936</f>
        <v>1284.19</v>
      </c>
      <c r="E503" s="87">
        <f>E715+E936</f>
        <v>1466.02</v>
      </c>
      <c r="F503" s="79">
        <f>F715+F936</f>
        <v>0</v>
      </c>
      <c r="G503" s="79">
        <v>0</v>
      </c>
      <c r="H503" s="87">
        <f>H715+H936</f>
        <v>199</v>
      </c>
      <c r="I503" s="79">
        <f>I715+I936</f>
        <v>0</v>
      </c>
      <c r="J503" s="79">
        <f>J715+J936</f>
        <v>0</v>
      </c>
      <c r="K503" s="15"/>
      <c r="L503" s="3">
        <f t="shared" si="196"/>
        <v>2949.21</v>
      </c>
      <c r="M503" s="3"/>
      <c r="N503" s="3"/>
    </row>
    <row r="504" spans="1:17" ht="66">
      <c r="A504" s="193"/>
      <c r="B504" s="194"/>
      <c r="C504" s="142" t="s">
        <v>174</v>
      </c>
      <c r="D504" s="87">
        <f>D586++D556</f>
        <v>1300</v>
      </c>
      <c r="E504" s="87">
        <f>E586++E556</f>
        <v>1047.08</v>
      </c>
      <c r="F504" s="87">
        <f>F586++F556</f>
        <v>1237.5</v>
      </c>
      <c r="G504" s="87">
        <f>G596</f>
        <v>1400</v>
      </c>
      <c r="H504" s="87">
        <f>H586</f>
        <v>2000</v>
      </c>
      <c r="I504" s="79">
        <f>I586++I556</f>
        <v>0</v>
      </c>
      <c r="J504" s="43">
        <f>J586++J556</f>
        <v>0</v>
      </c>
      <c r="K504" s="15"/>
      <c r="L504" s="3">
        <f t="shared" si="196"/>
        <v>6984.58</v>
      </c>
      <c r="M504" s="3"/>
      <c r="N504" s="3"/>
      <c r="Q504" s="3"/>
    </row>
    <row r="505" spans="1:17" ht="16.5">
      <c r="A505" s="193"/>
      <c r="B505" s="194"/>
      <c r="C505" s="41" t="s">
        <v>194</v>
      </c>
      <c r="D505" s="87">
        <f>D504</f>
        <v>1300</v>
      </c>
      <c r="E505" s="87">
        <f t="shared" ref="E505:G505" si="222">E504</f>
        <v>1047.08</v>
      </c>
      <c r="F505" s="87">
        <f t="shared" si="222"/>
        <v>1237.5</v>
      </c>
      <c r="G505" s="87">
        <f t="shared" si="222"/>
        <v>1400</v>
      </c>
      <c r="H505" s="79">
        <v>0</v>
      </c>
      <c r="I505" s="79">
        <v>0</v>
      </c>
      <c r="J505" s="79">
        <v>0</v>
      </c>
      <c r="K505" s="15"/>
      <c r="L505" s="3"/>
      <c r="M505" s="3"/>
      <c r="N505" s="3"/>
      <c r="Q505" s="3"/>
    </row>
    <row r="506" spans="1:17" ht="16.5">
      <c r="A506" s="193"/>
      <c r="B506" s="194"/>
      <c r="C506" s="41" t="s">
        <v>195</v>
      </c>
      <c r="D506" s="79">
        <v>0</v>
      </c>
      <c r="E506" s="79">
        <v>0</v>
      </c>
      <c r="F506" s="79">
        <v>0</v>
      </c>
      <c r="G506" s="79">
        <v>0</v>
      </c>
      <c r="H506" s="87">
        <f>H504</f>
        <v>2000</v>
      </c>
      <c r="I506" s="79">
        <f t="shared" ref="I506:J506" si="223">I504</f>
        <v>0</v>
      </c>
      <c r="J506" s="79">
        <f t="shared" si="223"/>
        <v>0</v>
      </c>
      <c r="K506" s="15"/>
      <c r="L506" s="3"/>
      <c r="M506" s="3"/>
      <c r="N506" s="3"/>
      <c r="Q506" s="3"/>
    </row>
    <row r="507" spans="1:17" ht="16.5">
      <c r="A507" s="193"/>
      <c r="B507" s="194"/>
      <c r="C507" s="17" t="s">
        <v>17</v>
      </c>
      <c r="D507" s="87">
        <f>D508</f>
        <v>2992.8</v>
      </c>
      <c r="E507" s="87">
        <f>E508</f>
        <v>4213.2299999999996</v>
      </c>
      <c r="F507" s="87">
        <f>F508</f>
        <v>2368.8000000000002</v>
      </c>
      <c r="G507" s="87">
        <f>G508</f>
        <v>1900.3</v>
      </c>
      <c r="H507" s="87">
        <f>H508</f>
        <v>2424.5</v>
      </c>
      <c r="I507" s="86">
        <v>0</v>
      </c>
      <c r="J507" s="60">
        <v>0</v>
      </c>
      <c r="K507" s="15"/>
      <c r="L507" s="3">
        <f t="shared" si="196"/>
        <v>13899.630000000001</v>
      </c>
      <c r="M507" s="3"/>
      <c r="N507" s="3"/>
    </row>
    <row r="508" spans="1:17" ht="49.5">
      <c r="A508" s="193"/>
      <c r="B508" s="194"/>
      <c r="C508" s="142" t="s">
        <v>173</v>
      </c>
      <c r="D508" s="87">
        <f>D817</f>
        <v>2992.8</v>
      </c>
      <c r="E508" s="87">
        <f>E817</f>
        <v>4213.2299999999996</v>
      </c>
      <c r="F508" s="87">
        <f>F716</f>
        <v>2368.8000000000002</v>
      </c>
      <c r="G508" s="87">
        <f>G817</f>
        <v>1900.3</v>
      </c>
      <c r="H508" s="87">
        <f>H817</f>
        <v>2424.5</v>
      </c>
      <c r="I508" s="86">
        <v>0</v>
      </c>
      <c r="J508" s="60">
        <v>0</v>
      </c>
      <c r="K508" s="15"/>
      <c r="L508" s="3">
        <f t="shared" si="196"/>
        <v>13899.630000000001</v>
      </c>
      <c r="M508" s="3"/>
      <c r="N508" s="3"/>
    </row>
    <row r="509" spans="1:17" ht="16.5">
      <c r="A509" s="193"/>
      <c r="B509" s="194"/>
      <c r="C509" s="41" t="s">
        <v>194</v>
      </c>
      <c r="D509" s="87">
        <f>D508</f>
        <v>2992.8</v>
      </c>
      <c r="E509" s="87">
        <f t="shared" ref="E509:G509" si="224">E508</f>
        <v>4213.2299999999996</v>
      </c>
      <c r="F509" s="87">
        <f t="shared" si="224"/>
        <v>2368.8000000000002</v>
      </c>
      <c r="G509" s="87">
        <f t="shared" si="224"/>
        <v>1900.3</v>
      </c>
      <c r="H509" s="79">
        <v>0</v>
      </c>
      <c r="I509" s="79">
        <v>0</v>
      </c>
      <c r="J509" s="79">
        <v>0</v>
      </c>
      <c r="K509" s="15"/>
      <c r="L509" s="3"/>
      <c r="M509" s="3"/>
      <c r="N509" s="3"/>
    </row>
    <row r="510" spans="1:17" ht="16.5">
      <c r="A510" s="193"/>
      <c r="B510" s="194"/>
      <c r="C510" s="41" t="s">
        <v>195</v>
      </c>
      <c r="D510" s="79">
        <v>0</v>
      </c>
      <c r="E510" s="79">
        <v>0</v>
      </c>
      <c r="F510" s="79">
        <v>0</v>
      </c>
      <c r="G510" s="79">
        <v>0</v>
      </c>
      <c r="H510" s="87">
        <f>H508</f>
        <v>2424.5</v>
      </c>
      <c r="I510" s="79">
        <f t="shared" ref="I510:J510" si="225">I508</f>
        <v>0</v>
      </c>
      <c r="J510" s="79">
        <f t="shared" si="225"/>
        <v>0</v>
      </c>
      <c r="K510" s="15"/>
      <c r="L510" s="3"/>
      <c r="M510" s="3"/>
      <c r="N510" s="3"/>
    </row>
    <row r="511" spans="1:17" ht="33">
      <c r="A511" s="193"/>
      <c r="B511" s="194"/>
      <c r="C511" s="17" t="s">
        <v>18</v>
      </c>
      <c r="D511" s="137">
        <v>0</v>
      </c>
      <c r="E511" s="86">
        <v>0</v>
      </c>
      <c r="F511" s="86">
        <v>0</v>
      </c>
      <c r="G511" s="86">
        <v>0</v>
      </c>
      <c r="H511" s="86">
        <v>0</v>
      </c>
      <c r="I511" s="86">
        <v>0</v>
      </c>
      <c r="J511" s="60">
        <v>0</v>
      </c>
      <c r="K511" s="15"/>
      <c r="L511" s="3">
        <f t="shared" si="196"/>
        <v>0</v>
      </c>
    </row>
    <row r="512" spans="1:17" ht="16.5">
      <c r="A512" s="193"/>
      <c r="B512" s="194"/>
      <c r="C512" s="17" t="s">
        <v>12</v>
      </c>
      <c r="D512" s="137">
        <v>0</v>
      </c>
      <c r="E512" s="86">
        <v>0</v>
      </c>
      <c r="F512" s="86">
        <v>0</v>
      </c>
      <c r="G512" s="86">
        <v>0</v>
      </c>
      <c r="H512" s="86">
        <v>0</v>
      </c>
      <c r="I512" s="86">
        <v>0</v>
      </c>
      <c r="J512" s="60">
        <v>0</v>
      </c>
      <c r="K512" s="15"/>
      <c r="L512" s="3">
        <f t="shared" si="196"/>
        <v>0</v>
      </c>
    </row>
    <row r="513" spans="1:18" ht="16.5">
      <c r="A513" s="193"/>
      <c r="B513" s="194"/>
      <c r="C513" s="17" t="s">
        <v>27</v>
      </c>
      <c r="D513" s="137">
        <v>0</v>
      </c>
      <c r="E513" s="86">
        <v>0</v>
      </c>
      <c r="F513" s="86">
        <v>0</v>
      </c>
      <c r="G513" s="86">
        <v>0</v>
      </c>
      <c r="H513" s="86">
        <v>0</v>
      </c>
      <c r="I513" s="86">
        <v>0</v>
      </c>
      <c r="J513" s="60">
        <v>0</v>
      </c>
      <c r="K513" s="15"/>
      <c r="L513" s="3">
        <f t="shared" si="196"/>
        <v>0</v>
      </c>
    </row>
    <row r="514" spans="1:18" ht="33" customHeight="1">
      <c r="A514" s="193"/>
      <c r="B514" s="16" t="s">
        <v>29</v>
      </c>
      <c r="C514" s="17" t="s">
        <v>14</v>
      </c>
      <c r="D514" s="123"/>
      <c r="E514" s="86">
        <v>0</v>
      </c>
      <c r="F514" s="86">
        <v>0</v>
      </c>
      <c r="G514" s="86">
        <v>0</v>
      </c>
      <c r="H514" s="86">
        <v>0</v>
      </c>
      <c r="I514" s="86">
        <v>0</v>
      </c>
      <c r="J514" s="60">
        <v>0</v>
      </c>
      <c r="K514" s="15"/>
      <c r="L514" s="3">
        <f t="shared" si="196"/>
        <v>0</v>
      </c>
    </row>
    <row r="515" spans="1:18" ht="16.5">
      <c r="A515" s="193" t="s">
        <v>35</v>
      </c>
      <c r="B515" s="194" t="s">
        <v>103</v>
      </c>
      <c r="C515" s="17"/>
      <c r="D515" s="123"/>
      <c r="E515" s="86"/>
      <c r="F515" s="86"/>
      <c r="G515" s="86"/>
      <c r="H515" s="86"/>
      <c r="I515" s="86"/>
      <c r="J515" s="60"/>
      <c r="K515" s="15"/>
      <c r="L515" s="3">
        <f t="shared" si="196"/>
        <v>0</v>
      </c>
    </row>
    <row r="516" spans="1:18" ht="16.5">
      <c r="A516" s="193"/>
      <c r="B516" s="194"/>
      <c r="C516" s="41" t="s">
        <v>196</v>
      </c>
      <c r="D516" s="129">
        <f>D521</f>
        <v>43353.119999999995</v>
      </c>
      <c r="E516" s="87">
        <f t="shared" ref="E516" si="226">E521</f>
        <v>49923.06</v>
      </c>
      <c r="F516" s="87">
        <f>F521</f>
        <v>47161.17</v>
      </c>
      <c r="G516" s="87">
        <f t="shared" ref="G516" si="227">G521</f>
        <v>57234.31</v>
      </c>
      <c r="H516" s="87">
        <f>H524</f>
        <v>33624.370000000003</v>
      </c>
      <c r="I516" s="87">
        <f t="shared" ref="I516:J516" si="228">I524</f>
        <v>20000</v>
      </c>
      <c r="J516" s="87">
        <f t="shared" si="228"/>
        <v>20000</v>
      </c>
      <c r="K516" s="15"/>
      <c r="L516" s="3">
        <f>E516+F516+G516+H516+I516+J516+D516</f>
        <v>271296.02999999997</v>
      </c>
      <c r="P516" s="3"/>
    </row>
    <row r="517" spans="1:18" ht="16.5">
      <c r="A517" s="193"/>
      <c r="B517" s="194"/>
      <c r="C517" s="41" t="s">
        <v>194</v>
      </c>
      <c r="D517" s="129">
        <f>D516</f>
        <v>43353.119999999995</v>
      </c>
      <c r="E517" s="129">
        <f t="shared" ref="E517:G517" si="229">E516</f>
        <v>49923.06</v>
      </c>
      <c r="F517" s="129">
        <f t="shared" si="229"/>
        <v>47161.17</v>
      </c>
      <c r="G517" s="129">
        <f t="shared" si="229"/>
        <v>57234.31</v>
      </c>
      <c r="H517" s="79">
        <v>0</v>
      </c>
      <c r="I517" s="79">
        <v>0</v>
      </c>
      <c r="J517" s="79">
        <v>0</v>
      </c>
      <c r="K517" s="15"/>
      <c r="L517" s="3"/>
      <c r="P517" s="3"/>
    </row>
    <row r="518" spans="1:18" ht="16.5">
      <c r="A518" s="193"/>
      <c r="B518" s="194"/>
      <c r="C518" s="41" t="s">
        <v>195</v>
      </c>
      <c r="D518" s="79">
        <v>0</v>
      </c>
      <c r="E518" s="79">
        <v>0</v>
      </c>
      <c r="F518" s="79">
        <v>0</v>
      </c>
      <c r="G518" s="79">
        <v>0</v>
      </c>
      <c r="H518" s="87">
        <f>H516</f>
        <v>33624.370000000003</v>
      </c>
      <c r="I518" s="87">
        <f t="shared" ref="I518:J518" si="230">I516</f>
        <v>20000</v>
      </c>
      <c r="J518" s="87">
        <f t="shared" si="230"/>
        <v>20000</v>
      </c>
      <c r="K518" s="15"/>
      <c r="L518" s="3"/>
      <c r="P518" s="3"/>
    </row>
    <row r="519" spans="1:18" ht="16.5">
      <c r="A519" s="193"/>
      <c r="B519" s="194"/>
      <c r="C519" s="17" t="s">
        <v>5</v>
      </c>
      <c r="D519" s="121">
        <v>0</v>
      </c>
      <c r="E519" s="86">
        <v>0</v>
      </c>
      <c r="F519" s="86">
        <v>0</v>
      </c>
      <c r="G519" s="86">
        <v>0</v>
      </c>
      <c r="H519" s="86">
        <v>0</v>
      </c>
      <c r="I519" s="86">
        <v>0</v>
      </c>
      <c r="J519" s="60">
        <v>0</v>
      </c>
      <c r="K519" s="15"/>
      <c r="L519" s="3">
        <f t="shared" si="196"/>
        <v>0</v>
      </c>
    </row>
    <row r="520" spans="1:18" ht="16.5">
      <c r="A520" s="193"/>
      <c r="B520" s="194"/>
      <c r="C520" s="17" t="s">
        <v>23</v>
      </c>
      <c r="D520" s="121">
        <v>0</v>
      </c>
      <c r="E520" s="86">
        <v>0</v>
      </c>
      <c r="F520" s="86">
        <v>0</v>
      </c>
      <c r="G520" s="86">
        <v>0</v>
      </c>
      <c r="H520" s="86">
        <v>0</v>
      </c>
      <c r="I520" s="86">
        <v>0</v>
      </c>
      <c r="J520" s="60">
        <v>0</v>
      </c>
      <c r="K520" s="15"/>
      <c r="L520" s="3">
        <f t="shared" si="196"/>
        <v>0</v>
      </c>
    </row>
    <row r="521" spans="1:18" ht="33">
      <c r="A521" s="193"/>
      <c r="B521" s="194"/>
      <c r="C521" s="17" t="s">
        <v>9</v>
      </c>
      <c r="D521" s="87">
        <f>D524</f>
        <v>43353.119999999995</v>
      </c>
      <c r="E521" s="87">
        <f>E524+D526</f>
        <v>49923.06</v>
      </c>
      <c r="F521" s="87">
        <f>F524+F526</f>
        <v>47161.17</v>
      </c>
      <c r="G521" s="87">
        <f t="shared" ref="G521" si="231">G524+G526</f>
        <v>57234.31</v>
      </c>
      <c r="H521" s="87">
        <f>H526</f>
        <v>33624.370000000003</v>
      </c>
      <c r="I521" s="87">
        <f t="shared" ref="I521:J521" si="232">I526</f>
        <v>20000</v>
      </c>
      <c r="J521" s="87">
        <f t="shared" si="232"/>
        <v>20000</v>
      </c>
      <c r="K521" s="15"/>
      <c r="L521" s="3">
        <f t="shared" si="196"/>
        <v>271296.02999999997</v>
      </c>
      <c r="O521" s="3">
        <f>H516+H576++H617+H661+H699+H925</f>
        <v>153978.12</v>
      </c>
      <c r="R521" s="3">
        <f>H521+H579+H620+H664+H709+H1006</f>
        <v>111707.70000000001</v>
      </c>
    </row>
    <row r="522" spans="1:18" ht="16.5">
      <c r="A522" s="193"/>
      <c r="B522" s="194"/>
      <c r="C522" s="41" t="s">
        <v>194</v>
      </c>
      <c r="D522" s="129">
        <f>D521</f>
        <v>43353.119999999995</v>
      </c>
      <c r="E522" s="129">
        <f t="shared" ref="E522" si="233">E521</f>
        <v>49923.06</v>
      </c>
      <c r="F522" s="129">
        <f t="shared" ref="F522" si="234">F521</f>
        <v>47161.17</v>
      </c>
      <c r="G522" s="129">
        <f t="shared" ref="G522" si="235">G521</f>
        <v>57234.31</v>
      </c>
      <c r="H522" s="79">
        <v>0</v>
      </c>
      <c r="I522" s="79">
        <v>0</v>
      </c>
      <c r="J522" s="79">
        <v>0</v>
      </c>
      <c r="K522" s="15"/>
      <c r="L522" s="3"/>
      <c r="O522" s="3"/>
    </row>
    <row r="523" spans="1:18" ht="16.5">
      <c r="A523" s="193"/>
      <c r="B523" s="194"/>
      <c r="C523" s="41" t="s">
        <v>195</v>
      </c>
      <c r="D523" s="79">
        <v>0</v>
      </c>
      <c r="E523" s="79">
        <v>0</v>
      </c>
      <c r="F523" s="79">
        <v>0</v>
      </c>
      <c r="G523" s="79">
        <v>0</v>
      </c>
      <c r="H523" s="87">
        <f>H526</f>
        <v>33624.370000000003</v>
      </c>
      <c r="I523" s="87">
        <f t="shared" ref="I523:J523" si="236">I526</f>
        <v>20000</v>
      </c>
      <c r="J523" s="87">
        <f t="shared" si="236"/>
        <v>20000</v>
      </c>
      <c r="K523" s="15"/>
      <c r="L523" s="3"/>
      <c r="O523" s="3"/>
    </row>
    <row r="524" spans="1:18" ht="82.5">
      <c r="A524" s="193"/>
      <c r="B524" s="194"/>
      <c r="C524" s="142" t="s">
        <v>166</v>
      </c>
      <c r="D524" s="87">
        <f t="shared" ref="D524:E524" si="237">D539+D554</f>
        <v>43353.119999999995</v>
      </c>
      <c r="E524" s="87">
        <f t="shared" si="237"/>
        <v>49923.06</v>
      </c>
      <c r="F524" s="87">
        <f>F554+F539</f>
        <v>47161.17</v>
      </c>
      <c r="G524" s="87">
        <f>G539+G554+G568</f>
        <v>57234.31</v>
      </c>
      <c r="H524" s="87">
        <f t="shared" ref="H524:I524" si="238">H539+H554</f>
        <v>33624.370000000003</v>
      </c>
      <c r="I524" s="87">
        <f t="shared" si="238"/>
        <v>20000</v>
      </c>
      <c r="J524" s="59">
        <f t="shared" ref="J524" si="239">J539+J554</f>
        <v>20000</v>
      </c>
      <c r="K524" s="15"/>
      <c r="L524" s="3">
        <f t="shared" si="196"/>
        <v>271296.02999999997</v>
      </c>
      <c r="R524" s="3"/>
    </row>
    <row r="525" spans="1:18" ht="16.5">
      <c r="A525" s="193"/>
      <c r="B525" s="194"/>
      <c r="C525" s="41" t="s">
        <v>194</v>
      </c>
      <c r="D525" s="87">
        <f>D524</f>
        <v>43353.119999999995</v>
      </c>
      <c r="E525" s="87">
        <f t="shared" ref="E525:G525" si="240">E524</f>
        <v>49923.06</v>
      </c>
      <c r="F525" s="87">
        <f t="shared" si="240"/>
        <v>47161.17</v>
      </c>
      <c r="G525" s="87">
        <f t="shared" si="240"/>
        <v>57234.31</v>
      </c>
      <c r="H525" s="79">
        <v>0</v>
      </c>
      <c r="I525" s="79">
        <v>0</v>
      </c>
      <c r="J525" s="79">
        <v>0</v>
      </c>
      <c r="K525" s="15"/>
      <c r="L525" s="3"/>
      <c r="R525" s="3"/>
    </row>
    <row r="526" spans="1:18" ht="16.5">
      <c r="A526" s="193"/>
      <c r="B526" s="194"/>
      <c r="C526" s="41" t="s">
        <v>195</v>
      </c>
      <c r="D526" s="79">
        <v>0</v>
      </c>
      <c r="E526" s="79">
        <f>E556</f>
        <v>0</v>
      </c>
      <c r="F526" s="79">
        <f>F556</f>
        <v>0</v>
      </c>
      <c r="G526" s="79">
        <f>G556</f>
        <v>0</v>
      </c>
      <c r="H526" s="87">
        <f>H524</f>
        <v>33624.370000000003</v>
      </c>
      <c r="I526" s="87">
        <f t="shared" ref="I526:J526" si="241">I524</f>
        <v>20000</v>
      </c>
      <c r="J526" s="87">
        <f t="shared" si="241"/>
        <v>20000</v>
      </c>
      <c r="K526" s="15"/>
      <c r="L526" s="3">
        <f t="shared" si="196"/>
        <v>73624.37</v>
      </c>
    </row>
    <row r="527" spans="1:18" ht="16.5">
      <c r="A527" s="193"/>
      <c r="B527" s="194"/>
      <c r="C527" s="17" t="s">
        <v>17</v>
      </c>
      <c r="D527" s="86">
        <v>0</v>
      </c>
      <c r="E527" s="121">
        <v>0</v>
      </c>
      <c r="F527" s="86">
        <v>0</v>
      </c>
      <c r="G527" s="86">
        <v>0</v>
      </c>
      <c r="H527" s="86">
        <v>0</v>
      </c>
      <c r="I527" s="86">
        <v>0</v>
      </c>
      <c r="J527" s="60">
        <v>0</v>
      </c>
      <c r="K527" s="15"/>
      <c r="L527" s="3">
        <f t="shared" si="196"/>
        <v>0</v>
      </c>
      <c r="P527" s="3"/>
    </row>
    <row r="528" spans="1:18" ht="33">
      <c r="A528" s="193"/>
      <c r="B528" s="194"/>
      <c r="C528" s="17" t="s">
        <v>18</v>
      </c>
      <c r="D528" s="86">
        <v>0</v>
      </c>
      <c r="E528" s="121">
        <v>0</v>
      </c>
      <c r="F528" s="86">
        <v>0</v>
      </c>
      <c r="G528" s="86">
        <v>0</v>
      </c>
      <c r="H528" s="86">
        <v>0</v>
      </c>
      <c r="I528" s="86">
        <v>0</v>
      </c>
      <c r="J528" s="60">
        <v>0</v>
      </c>
      <c r="K528" s="15"/>
      <c r="L528" s="3">
        <f t="shared" si="196"/>
        <v>0</v>
      </c>
    </row>
    <row r="529" spans="1:15" ht="16.5">
      <c r="A529" s="193"/>
      <c r="B529" s="194"/>
      <c r="C529" s="17" t="s">
        <v>12</v>
      </c>
      <c r="D529" s="86">
        <v>0</v>
      </c>
      <c r="E529" s="121">
        <v>0</v>
      </c>
      <c r="F529" s="86">
        <v>0</v>
      </c>
      <c r="G529" s="86">
        <v>0</v>
      </c>
      <c r="H529" s="86">
        <v>0</v>
      </c>
      <c r="I529" s="86">
        <v>0</v>
      </c>
      <c r="J529" s="60">
        <v>0</v>
      </c>
      <c r="K529" s="15"/>
      <c r="L529" s="3">
        <f t="shared" si="196"/>
        <v>0</v>
      </c>
    </row>
    <row r="530" spans="1:15" ht="16.5">
      <c r="A530" s="193"/>
      <c r="B530" s="194"/>
      <c r="C530" s="17" t="s">
        <v>27</v>
      </c>
      <c r="D530" s="86">
        <v>0</v>
      </c>
      <c r="E530" s="121">
        <v>0</v>
      </c>
      <c r="F530" s="86">
        <v>0</v>
      </c>
      <c r="G530" s="86">
        <v>0</v>
      </c>
      <c r="H530" s="86">
        <v>0</v>
      </c>
      <c r="I530" s="86">
        <v>0</v>
      </c>
      <c r="J530" s="60">
        <v>0</v>
      </c>
      <c r="K530" s="15"/>
      <c r="L530" s="3">
        <f t="shared" si="196"/>
        <v>0</v>
      </c>
    </row>
    <row r="531" spans="1:15" ht="33">
      <c r="A531" s="193"/>
      <c r="B531" s="194"/>
      <c r="C531" s="17" t="s">
        <v>14</v>
      </c>
      <c r="D531" s="86">
        <v>0</v>
      </c>
      <c r="E531" s="121">
        <v>0</v>
      </c>
      <c r="F531" s="86">
        <v>0</v>
      </c>
      <c r="G531" s="86">
        <v>0</v>
      </c>
      <c r="H531" s="86">
        <v>0</v>
      </c>
      <c r="I531" s="86">
        <v>0</v>
      </c>
      <c r="J531" s="60">
        <v>0</v>
      </c>
      <c r="K531" s="15"/>
      <c r="L531" s="3">
        <f t="shared" si="196"/>
        <v>0</v>
      </c>
    </row>
    <row r="532" spans="1:15" ht="16.5">
      <c r="A532" s="193" t="s">
        <v>36</v>
      </c>
      <c r="B532" s="193" t="s">
        <v>84</v>
      </c>
      <c r="C532" s="17"/>
      <c r="D532" s="123"/>
      <c r="E532" s="86"/>
      <c r="F532" s="86"/>
      <c r="G532" s="86"/>
      <c r="H532" s="86"/>
      <c r="I532" s="86"/>
      <c r="J532" s="60"/>
      <c r="K532" s="15"/>
      <c r="L532" s="3">
        <f t="shared" si="196"/>
        <v>0</v>
      </c>
      <c r="O532" s="3"/>
    </row>
    <row r="533" spans="1:15" ht="16.5">
      <c r="A533" s="193"/>
      <c r="B533" s="193"/>
      <c r="C533" s="41" t="s">
        <v>196</v>
      </c>
      <c r="D533" s="91">
        <f>D536</f>
        <v>36295.21</v>
      </c>
      <c r="E533" s="87">
        <f>E536</f>
        <v>43967.81</v>
      </c>
      <c r="F533" s="87">
        <f>F536</f>
        <v>41484.879999999997</v>
      </c>
      <c r="G533" s="87">
        <f>G534</f>
        <v>43919.3</v>
      </c>
      <c r="H533" s="87">
        <f>H536</f>
        <v>30600.639999999999</v>
      </c>
      <c r="I533" s="87">
        <f t="shared" ref="I533:J533" si="242">I536</f>
        <v>20000</v>
      </c>
      <c r="J533" s="87">
        <f t="shared" si="242"/>
        <v>20000</v>
      </c>
      <c r="K533" s="15"/>
      <c r="L533" s="3">
        <f t="shared" si="196"/>
        <v>236267.84</v>
      </c>
    </row>
    <row r="534" spans="1:15" ht="16.5">
      <c r="A534" s="193"/>
      <c r="B534" s="193"/>
      <c r="C534" s="41" t="s">
        <v>194</v>
      </c>
      <c r="D534" s="86">
        <f>D533</f>
        <v>36295.21</v>
      </c>
      <c r="E534" s="169">
        <f t="shared" ref="E534:F534" si="243">E533</f>
        <v>43967.81</v>
      </c>
      <c r="F534" s="169">
        <f t="shared" si="243"/>
        <v>41484.879999999997</v>
      </c>
      <c r="G534" s="87">
        <f>G539</f>
        <v>43919.3</v>
      </c>
      <c r="H534" s="86">
        <v>0</v>
      </c>
      <c r="I534" s="86">
        <v>0</v>
      </c>
      <c r="J534" s="60">
        <v>0</v>
      </c>
      <c r="K534" s="15"/>
      <c r="L534" s="3">
        <f t="shared" ref="L534:L631" si="244">E534+F534+G534+H534+I534+J534+D534</f>
        <v>165667.20000000001</v>
      </c>
    </row>
    <row r="535" spans="1:15" ht="16.5">
      <c r="A535" s="193"/>
      <c r="B535" s="193"/>
      <c r="C535" s="41" t="s">
        <v>195</v>
      </c>
      <c r="D535" s="86">
        <v>0</v>
      </c>
      <c r="E535" s="173">
        <v>0</v>
      </c>
      <c r="F535" s="86">
        <v>0</v>
      </c>
      <c r="G535" s="86">
        <v>0</v>
      </c>
      <c r="H535" s="87">
        <f>H539</f>
        <v>30600.639999999999</v>
      </c>
      <c r="I535" s="87">
        <f t="shared" ref="I535:J535" si="245">I539</f>
        <v>20000</v>
      </c>
      <c r="J535" s="87">
        <f t="shared" si="245"/>
        <v>20000</v>
      </c>
      <c r="K535" s="15"/>
      <c r="L535" s="3">
        <f t="shared" si="244"/>
        <v>70600.639999999999</v>
      </c>
    </row>
    <row r="536" spans="1:15" ht="33">
      <c r="A536" s="193"/>
      <c r="B536" s="193"/>
      <c r="C536" s="17" t="s">
        <v>9</v>
      </c>
      <c r="D536" s="91">
        <f>D539</f>
        <v>36295.21</v>
      </c>
      <c r="E536" s="87">
        <f>E539</f>
        <v>43967.81</v>
      </c>
      <c r="F536" s="87">
        <f>F539</f>
        <v>41484.879999999997</v>
      </c>
      <c r="G536" s="87">
        <f t="shared" ref="G536:J536" si="246">G539</f>
        <v>43919.3</v>
      </c>
      <c r="H536" s="87">
        <f t="shared" si="246"/>
        <v>30600.639999999999</v>
      </c>
      <c r="I536" s="87">
        <f t="shared" si="246"/>
        <v>20000</v>
      </c>
      <c r="J536" s="59">
        <f t="shared" si="246"/>
        <v>20000</v>
      </c>
      <c r="K536" s="15"/>
      <c r="L536" s="3">
        <f t="shared" si="244"/>
        <v>236267.84</v>
      </c>
    </row>
    <row r="537" spans="1:15" ht="16.5">
      <c r="A537" s="193"/>
      <c r="B537" s="193"/>
      <c r="C537" s="41" t="s">
        <v>194</v>
      </c>
      <c r="D537" s="169">
        <f>D536</f>
        <v>36295.21</v>
      </c>
      <c r="E537" s="169">
        <f t="shared" ref="E537" si="247">E536</f>
        <v>43967.81</v>
      </c>
      <c r="F537" s="169">
        <f t="shared" ref="F537" si="248">F536</f>
        <v>41484.879999999997</v>
      </c>
      <c r="G537" s="87">
        <f>G539</f>
        <v>43919.3</v>
      </c>
      <c r="H537" s="79">
        <v>0</v>
      </c>
      <c r="I537" s="79">
        <v>0</v>
      </c>
      <c r="J537" s="79">
        <v>0</v>
      </c>
      <c r="K537" s="15"/>
      <c r="L537" s="3"/>
    </row>
    <row r="538" spans="1:15" ht="16.5">
      <c r="A538" s="193"/>
      <c r="B538" s="193"/>
      <c r="C538" s="41" t="s">
        <v>195</v>
      </c>
      <c r="D538" s="169">
        <v>0</v>
      </c>
      <c r="E538" s="173">
        <v>0</v>
      </c>
      <c r="F538" s="169">
        <v>0</v>
      </c>
      <c r="G538" s="169">
        <v>0</v>
      </c>
      <c r="H538" s="87">
        <f>H539</f>
        <v>30600.639999999999</v>
      </c>
      <c r="I538" s="87">
        <f t="shared" ref="I538:J538" si="249">I539</f>
        <v>20000</v>
      </c>
      <c r="J538" s="87">
        <f t="shared" si="249"/>
        <v>20000</v>
      </c>
      <c r="K538" s="15"/>
      <c r="L538" s="3"/>
    </row>
    <row r="539" spans="1:15" ht="82.5">
      <c r="A539" s="193"/>
      <c r="B539" s="193"/>
      <c r="C539" s="142" t="s">
        <v>166</v>
      </c>
      <c r="D539" s="91">
        <v>36295.21</v>
      </c>
      <c r="E539" s="86">
        <v>43967.81</v>
      </c>
      <c r="F539" s="87">
        <v>41484.879999999997</v>
      </c>
      <c r="G539" s="87">
        <v>43919.3</v>
      </c>
      <c r="H539" s="87">
        <v>30600.639999999999</v>
      </c>
      <c r="I539" s="87">
        <v>20000</v>
      </c>
      <c r="J539" s="59">
        <v>20000</v>
      </c>
      <c r="K539" s="15"/>
      <c r="L539" s="3">
        <f t="shared" si="244"/>
        <v>236267.84</v>
      </c>
    </row>
    <row r="540" spans="1:15" ht="16.5">
      <c r="A540" s="193"/>
      <c r="B540" s="193"/>
      <c r="C540" s="41" t="s">
        <v>194</v>
      </c>
      <c r="D540" s="169">
        <f>D539</f>
        <v>36295.21</v>
      </c>
      <c r="E540" s="169">
        <f t="shared" ref="E540" si="250">E539</f>
        <v>43967.81</v>
      </c>
      <c r="F540" s="169">
        <f t="shared" ref="F540" si="251">F539</f>
        <v>41484.879999999997</v>
      </c>
      <c r="G540" s="87">
        <f>G539</f>
        <v>43919.3</v>
      </c>
      <c r="H540" s="79">
        <v>0</v>
      </c>
      <c r="I540" s="79">
        <v>0</v>
      </c>
      <c r="J540" s="79">
        <v>0</v>
      </c>
      <c r="K540" s="15"/>
      <c r="L540" s="3"/>
    </row>
    <row r="541" spans="1:15" ht="16.5">
      <c r="A541" s="193"/>
      <c r="B541" s="193"/>
      <c r="C541" s="41" t="s">
        <v>195</v>
      </c>
      <c r="D541" s="169">
        <v>0</v>
      </c>
      <c r="E541" s="173">
        <v>0</v>
      </c>
      <c r="F541" s="169">
        <v>0</v>
      </c>
      <c r="G541" s="169">
        <v>0</v>
      </c>
      <c r="H541" s="87">
        <f>H539</f>
        <v>30600.639999999999</v>
      </c>
      <c r="I541" s="87">
        <f t="shared" ref="I541:J541" si="252">I539</f>
        <v>20000</v>
      </c>
      <c r="J541" s="87">
        <f t="shared" si="252"/>
        <v>20000</v>
      </c>
      <c r="K541" s="15"/>
      <c r="L541" s="3">
        <f t="shared" si="244"/>
        <v>70600.639999999999</v>
      </c>
    </row>
    <row r="542" spans="1:15" ht="16.5">
      <c r="A542" s="193"/>
      <c r="B542" s="193"/>
      <c r="C542" s="17" t="s">
        <v>17</v>
      </c>
      <c r="D542" s="121">
        <v>0</v>
      </c>
      <c r="E542" s="86">
        <v>0</v>
      </c>
      <c r="F542" s="86">
        <v>0</v>
      </c>
      <c r="G542" s="86">
        <v>0</v>
      </c>
      <c r="H542" s="86">
        <v>0</v>
      </c>
      <c r="I542" s="86">
        <v>0</v>
      </c>
      <c r="J542" s="60">
        <v>0</v>
      </c>
      <c r="K542" s="15"/>
      <c r="L542" s="3">
        <f t="shared" si="244"/>
        <v>0</v>
      </c>
    </row>
    <row r="543" spans="1:15" ht="33">
      <c r="A543" s="193"/>
      <c r="B543" s="193"/>
      <c r="C543" s="17" t="s">
        <v>18</v>
      </c>
      <c r="D543" s="121">
        <v>0</v>
      </c>
      <c r="E543" s="86">
        <v>0</v>
      </c>
      <c r="F543" s="86">
        <v>0</v>
      </c>
      <c r="G543" s="86">
        <v>0</v>
      </c>
      <c r="H543" s="86">
        <v>0</v>
      </c>
      <c r="I543" s="86">
        <v>0</v>
      </c>
      <c r="J543" s="60">
        <v>0</v>
      </c>
      <c r="K543" s="15"/>
      <c r="L543" s="3">
        <f t="shared" si="244"/>
        <v>0</v>
      </c>
    </row>
    <row r="544" spans="1:15" ht="16.5">
      <c r="A544" s="193"/>
      <c r="B544" s="193"/>
      <c r="C544" s="17" t="s">
        <v>12</v>
      </c>
      <c r="D544" s="121">
        <v>0</v>
      </c>
      <c r="E544" s="86">
        <v>0</v>
      </c>
      <c r="F544" s="86">
        <v>0</v>
      </c>
      <c r="G544" s="86">
        <v>0</v>
      </c>
      <c r="H544" s="86">
        <v>0</v>
      </c>
      <c r="I544" s="86">
        <v>0</v>
      </c>
      <c r="J544" s="60">
        <v>0</v>
      </c>
      <c r="K544" s="15"/>
      <c r="L544" s="3">
        <f t="shared" si="244"/>
        <v>0</v>
      </c>
    </row>
    <row r="545" spans="1:12" ht="16.5">
      <c r="A545" s="193"/>
      <c r="B545" s="193"/>
      <c r="C545" s="17" t="s">
        <v>27</v>
      </c>
      <c r="D545" s="121">
        <v>0</v>
      </c>
      <c r="E545" s="86">
        <v>0</v>
      </c>
      <c r="F545" s="86">
        <v>0</v>
      </c>
      <c r="G545" s="86">
        <v>0</v>
      </c>
      <c r="H545" s="86">
        <v>0</v>
      </c>
      <c r="I545" s="86">
        <v>0</v>
      </c>
      <c r="J545" s="60">
        <v>0</v>
      </c>
      <c r="K545" s="15"/>
      <c r="L545" s="3">
        <f t="shared" si="244"/>
        <v>0</v>
      </c>
    </row>
    <row r="546" spans="1:12" ht="33">
      <c r="A546" s="193"/>
      <c r="B546" s="193"/>
      <c r="C546" s="17" t="s">
        <v>14</v>
      </c>
      <c r="D546" s="121">
        <v>0</v>
      </c>
      <c r="E546" s="86">
        <v>0</v>
      </c>
      <c r="F546" s="86">
        <v>0</v>
      </c>
      <c r="G546" s="86">
        <v>0</v>
      </c>
      <c r="H546" s="86">
        <v>0</v>
      </c>
      <c r="I546" s="86">
        <v>0</v>
      </c>
      <c r="J546" s="60">
        <v>0</v>
      </c>
      <c r="K546" s="15"/>
      <c r="L546" s="3">
        <f t="shared" si="244"/>
        <v>0</v>
      </c>
    </row>
    <row r="547" spans="1:12" ht="16.5">
      <c r="A547" s="193" t="s">
        <v>37</v>
      </c>
      <c r="B547" s="193" t="s">
        <v>85</v>
      </c>
      <c r="C547" s="17"/>
      <c r="D547" s="123"/>
      <c r="E547" s="86"/>
      <c r="F547" s="86"/>
      <c r="G547" s="86"/>
      <c r="H547" s="86"/>
      <c r="I547" s="86"/>
      <c r="J547" s="60"/>
      <c r="K547" s="15"/>
      <c r="L547" s="3">
        <f t="shared" si="244"/>
        <v>0</v>
      </c>
    </row>
    <row r="548" spans="1:12" ht="16.5">
      <c r="A548" s="193"/>
      <c r="B548" s="193"/>
      <c r="C548" s="41" t="s">
        <v>196</v>
      </c>
      <c r="D548" s="91">
        <f>D551</f>
        <v>7057.91</v>
      </c>
      <c r="E548" s="87">
        <f t="shared" ref="E548:F548" si="253">E551</f>
        <v>5955.25</v>
      </c>
      <c r="F548" s="87">
        <f t="shared" si="253"/>
        <v>5676.29</v>
      </c>
      <c r="G548" s="87">
        <f>G551</f>
        <v>12047.09</v>
      </c>
      <c r="H548" s="87">
        <f t="shared" ref="H548" si="254">H551</f>
        <v>3023.73</v>
      </c>
      <c r="I548" s="79">
        <f t="shared" ref="I548:J548" si="255">I551</f>
        <v>0</v>
      </c>
      <c r="J548" s="79">
        <f t="shared" si="255"/>
        <v>0</v>
      </c>
      <c r="K548" s="15"/>
      <c r="L548" s="3">
        <f t="shared" si="244"/>
        <v>33760.270000000004</v>
      </c>
    </row>
    <row r="549" spans="1:12" ht="16.5">
      <c r="A549" s="193"/>
      <c r="B549" s="193"/>
      <c r="C549" s="41" t="s">
        <v>194</v>
      </c>
      <c r="D549" s="121">
        <f>D554</f>
        <v>7057.91</v>
      </c>
      <c r="E549" s="169">
        <f t="shared" ref="E549:G549" si="256">E554</f>
        <v>5955.25</v>
      </c>
      <c r="F549" s="169">
        <f t="shared" si="256"/>
        <v>5676.29</v>
      </c>
      <c r="G549" s="169">
        <f t="shared" si="256"/>
        <v>12047.09</v>
      </c>
      <c r="H549" s="79">
        <v>0</v>
      </c>
      <c r="I549" s="79">
        <v>0</v>
      </c>
      <c r="J549" s="79">
        <v>0</v>
      </c>
      <c r="K549" s="15"/>
      <c r="L549" s="3">
        <f t="shared" si="244"/>
        <v>30736.54</v>
      </c>
    </row>
    <row r="550" spans="1:12" ht="16.5">
      <c r="A550" s="193"/>
      <c r="B550" s="193"/>
      <c r="C550" s="41" t="s">
        <v>195</v>
      </c>
      <c r="D550" s="121">
        <v>0</v>
      </c>
      <c r="E550" s="86">
        <v>0</v>
      </c>
      <c r="F550" s="86">
        <v>0</v>
      </c>
      <c r="G550" s="86">
        <v>0</v>
      </c>
      <c r="H550" s="87">
        <f>H554</f>
        <v>3023.73</v>
      </c>
      <c r="I550" s="79">
        <f t="shared" ref="I550:J550" si="257">I554</f>
        <v>0</v>
      </c>
      <c r="J550" s="79">
        <f t="shared" si="257"/>
        <v>0</v>
      </c>
      <c r="K550" s="15"/>
      <c r="L550" s="3">
        <f t="shared" si="244"/>
        <v>3023.73</v>
      </c>
    </row>
    <row r="551" spans="1:12" ht="33">
      <c r="A551" s="193"/>
      <c r="B551" s="193"/>
      <c r="C551" s="17" t="s">
        <v>9</v>
      </c>
      <c r="D551" s="91">
        <f>D554</f>
        <v>7057.91</v>
      </c>
      <c r="E551" s="87">
        <f t="shared" ref="E551:G551" si="258">E554+E556</f>
        <v>5955.25</v>
      </c>
      <c r="F551" s="87">
        <f t="shared" si="258"/>
        <v>5676.29</v>
      </c>
      <c r="G551" s="87">
        <f t="shared" si="258"/>
        <v>12047.09</v>
      </c>
      <c r="H551" s="87">
        <f>H553</f>
        <v>3023.73</v>
      </c>
      <c r="I551" s="79">
        <f t="shared" ref="I551:J551" si="259">I554+I556</f>
        <v>0</v>
      </c>
      <c r="J551" s="79">
        <f t="shared" si="259"/>
        <v>0</v>
      </c>
      <c r="K551" s="15"/>
      <c r="L551" s="3">
        <f t="shared" si="244"/>
        <v>33760.270000000004</v>
      </c>
    </row>
    <row r="552" spans="1:12" ht="16.5">
      <c r="A552" s="193"/>
      <c r="B552" s="193"/>
      <c r="C552" s="41" t="s">
        <v>194</v>
      </c>
      <c r="D552" s="169">
        <f>D554</f>
        <v>7057.91</v>
      </c>
      <c r="E552" s="169">
        <f t="shared" ref="E552:G552" si="260">E554</f>
        <v>5955.25</v>
      </c>
      <c r="F552" s="169">
        <f t="shared" si="260"/>
        <v>5676.29</v>
      </c>
      <c r="G552" s="169">
        <f t="shared" si="260"/>
        <v>12047.09</v>
      </c>
      <c r="H552" s="79">
        <v>0</v>
      </c>
      <c r="I552" s="79">
        <v>0</v>
      </c>
      <c r="J552" s="79">
        <v>0</v>
      </c>
      <c r="K552" s="15"/>
      <c r="L552" s="3"/>
    </row>
    <row r="553" spans="1:12" ht="16.5">
      <c r="A553" s="193"/>
      <c r="B553" s="193"/>
      <c r="C553" s="41" t="s">
        <v>195</v>
      </c>
      <c r="D553" s="169">
        <v>0</v>
      </c>
      <c r="E553" s="169">
        <v>0</v>
      </c>
      <c r="F553" s="169">
        <v>0</v>
      </c>
      <c r="G553" s="169">
        <v>0</v>
      </c>
      <c r="H553" s="87">
        <f>H554</f>
        <v>3023.73</v>
      </c>
      <c r="I553" s="79">
        <f t="shared" ref="I553:J553" si="261">I558</f>
        <v>0</v>
      </c>
      <c r="J553" s="79">
        <f t="shared" si="261"/>
        <v>0</v>
      </c>
      <c r="K553" s="15"/>
      <c r="L553" s="3"/>
    </row>
    <row r="554" spans="1:12" ht="82.5">
      <c r="A554" s="193"/>
      <c r="B554" s="193"/>
      <c r="C554" s="142" t="s">
        <v>166</v>
      </c>
      <c r="D554" s="91">
        <v>7057.91</v>
      </c>
      <c r="E554" s="87">
        <v>5955.25</v>
      </c>
      <c r="F554" s="87">
        <v>5676.29</v>
      </c>
      <c r="G554" s="87">
        <v>12047.09</v>
      </c>
      <c r="H554" s="87">
        <v>3023.73</v>
      </c>
      <c r="I554" s="79">
        <v>0</v>
      </c>
      <c r="J554" s="79">
        <v>0</v>
      </c>
      <c r="K554" s="15"/>
      <c r="L554" s="3">
        <f t="shared" si="244"/>
        <v>33760.270000000004</v>
      </c>
    </row>
    <row r="555" spans="1:12" ht="16.5">
      <c r="A555" s="193"/>
      <c r="B555" s="193"/>
      <c r="C555" s="41" t="s">
        <v>194</v>
      </c>
      <c r="D555" s="169">
        <f>D554</f>
        <v>7057.91</v>
      </c>
      <c r="E555" s="169">
        <f t="shared" ref="E555:G555" si="262">E554</f>
        <v>5955.25</v>
      </c>
      <c r="F555" s="169">
        <f t="shared" si="262"/>
        <v>5676.29</v>
      </c>
      <c r="G555" s="169">
        <f t="shared" si="262"/>
        <v>12047.09</v>
      </c>
      <c r="H555" s="79">
        <v>0</v>
      </c>
      <c r="I555" s="79">
        <v>0</v>
      </c>
      <c r="J555" s="79">
        <v>0</v>
      </c>
      <c r="K555" s="15"/>
      <c r="L555" s="3"/>
    </row>
    <row r="556" spans="1:12" ht="16.5">
      <c r="A556" s="193"/>
      <c r="B556" s="193"/>
      <c r="C556" s="41" t="s">
        <v>195</v>
      </c>
      <c r="D556" s="169">
        <v>0</v>
      </c>
      <c r="E556" s="169">
        <v>0</v>
      </c>
      <c r="F556" s="169">
        <v>0</v>
      </c>
      <c r="G556" s="169">
        <v>0</v>
      </c>
      <c r="H556" s="87">
        <f>H554</f>
        <v>3023.73</v>
      </c>
      <c r="I556" s="79">
        <f t="shared" ref="I556:J556" si="263">I561</f>
        <v>0</v>
      </c>
      <c r="J556" s="79">
        <f t="shared" si="263"/>
        <v>0</v>
      </c>
      <c r="K556" s="15"/>
      <c r="L556" s="3">
        <f t="shared" si="244"/>
        <v>3023.73</v>
      </c>
    </row>
    <row r="557" spans="1:12" ht="16.5">
      <c r="A557" s="193"/>
      <c r="B557" s="193"/>
      <c r="C557" s="17" t="s">
        <v>17</v>
      </c>
      <c r="D557" s="121">
        <v>0</v>
      </c>
      <c r="E557" s="86">
        <v>0</v>
      </c>
      <c r="F557" s="86">
        <v>0</v>
      </c>
      <c r="G557" s="86">
        <v>0</v>
      </c>
      <c r="H557" s="86">
        <v>0</v>
      </c>
      <c r="I557" s="86">
        <v>0</v>
      </c>
      <c r="J557" s="60">
        <v>0</v>
      </c>
      <c r="K557" s="15"/>
      <c r="L557" s="3">
        <f t="shared" si="244"/>
        <v>0</v>
      </c>
    </row>
    <row r="558" spans="1:12" ht="33">
      <c r="A558" s="193"/>
      <c r="B558" s="193"/>
      <c r="C558" s="17" t="s">
        <v>18</v>
      </c>
      <c r="D558" s="121">
        <v>0</v>
      </c>
      <c r="E558" s="86">
        <v>0</v>
      </c>
      <c r="F558" s="86">
        <v>0</v>
      </c>
      <c r="G558" s="86">
        <v>0</v>
      </c>
      <c r="H558" s="86">
        <v>0</v>
      </c>
      <c r="I558" s="86">
        <v>0</v>
      </c>
      <c r="J558" s="60">
        <v>0</v>
      </c>
      <c r="K558" s="15"/>
      <c r="L558" s="3">
        <f t="shared" si="244"/>
        <v>0</v>
      </c>
    </row>
    <row r="559" spans="1:12" ht="16.5">
      <c r="A559" s="193"/>
      <c r="B559" s="193"/>
      <c r="C559" s="17" t="s">
        <v>12</v>
      </c>
      <c r="D559" s="121">
        <v>0</v>
      </c>
      <c r="E559" s="86">
        <v>0</v>
      </c>
      <c r="F559" s="86">
        <v>0</v>
      </c>
      <c r="G559" s="86">
        <v>0</v>
      </c>
      <c r="H559" s="86">
        <v>0</v>
      </c>
      <c r="I559" s="86">
        <v>0</v>
      </c>
      <c r="J559" s="60">
        <v>0</v>
      </c>
      <c r="K559" s="15"/>
      <c r="L559" s="3">
        <f t="shared" si="244"/>
        <v>0</v>
      </c>
    </row>
    <row r="560" spans="1:12" ht="16.5">
      <c r="A560" s="193"/>
      <c r="B560" s="193"/>
      <c r="C560" s="17" t="s">
        <v>27</v>
      </c>
      <c r="D560" s="121">
        <v>0</v>
      </c>
      <c r="E560" s="86">
        <v>0</v>
      </c>
      <c r="F560" s="86">
        <v>0</v>
      </c>
      <c r="G560" s="86">
        <v>0</v>
      </c>
      <c r="H560" s="86">
        <v>0</v>
      </c>
      <c r="I560" s="86">
        <v>0</v>
      </c>
      <c r="J560" s="60">
        <v>0</v>
      </c>
      <c r="K560" s="15"/>
      <c r="L560" s="3">
        <f t="shared" si="244"/>
        <v>0</v>
      </c>
    </row>
    <row r="561" spans="1:12" ht="33">
      <c r="A561" s="193"/>
      <c r="B561" s="193"/>
      <c r="C561" s="17" t="s">
        <v>14</v>
      </c>
      <c r="D561" s="121">
        <v>0</v>
      </c>
      <c r="E561" s="86">
        <v>0</v>
      </c>
      <c r="F561" s="86">
        <v>0</v>
      </c>
      <c r="G561" s="86">
        <v>0</v>
      </c>
      <c r="H561" s="86">
        <v>0</v>
      </c>
      <c r="I561" s="86">
        <v>0</v>
      </c>
      <c r="J561" s="60">
        <v>0</v>
      </c>
      <c r="K561" s="15"/>
      <c r="L561" s="3">
        <f t="shared" si="244"/>
        <v>0</v>
      </c>
    </row>
    <row r="562" spans="1:12" ht="16.5">
      <c r="A562" s="193" t="s">
        <v>158</v>
      </c>
      <c r="B562" s="193" t="s">
        <v>159</v>
      </c>
      <c r="C562" s="138"/>
      <c r="D562" s="138"/>
      <c r="E562" s="137"/>
      <c r="F562" s="137"/>
      <c r="G562" s="137"/>
      <c r="H562" s="137"/>
      <c r="I562" s="137"/>
      <c r="J562" s="137"/>
      <c r="K562" s="15"/>
      <c r="L562" s="3"/>
    </row>
    <row r="563" spans="1:12" ht="16.5">
      <c r="A563" s="193"/>
      <c r="B563" s="193"/>
      <c r="C563" s="41" t="s">
        <v>196</v>
      </c>
      <c r="D563" s="91">
        <f>D566</f>
        <v>0</v>
      </c>
      <c r="E563" s="79">
        <f t="shared" ref="E563:F563" si="264">E566</f>
        <v>0</v>
      </c>
      <c r="F563" s="79">
        <f t="shared" si="264"/>
        <v>0</v>
      </c>
      <c r="G563" s="87">
        <f>G566</f>
        <v>1267.92</v>
      </c>
      <c r="H563" s="79">
        <f t="shared" ref="H563:J563" si="265">H566</f>
        <v>0</v>
      </c>
      <c r="I563" s="79">
        <f t="shared" si="265"/>
        <v>0</v>
      </c>
      <c r="J563" s="79">
        <f t="shared" si="265"/>
        <v>0</v>
      </c>
      <c r="K563" s="15"/>
      <c r="L563" s="3"/>
    </row>
    <row r="564" spans="1:12" ht="16.5">
      <c r="A564" s="193"/>
      <c r="B564" s="193"/>
      <c r="C564" s="41" t="s">
        <v>194</v>
      </c>
      <c r="D564" s="137">
        <v>0</v>
      </c>
      <c r="E564" s="137">
        <v>0</v>
      </c>
      <c r="F564" s="137">
        <v>0</v>
      </c>
      <c r="G564" s="137">
        <v>0</v>
      </c>
      <c r="H564" s="79">
        <v>0</v>
      </c>
      <c r="I564" s="79">
        <v>0</v>
      </c>
      <c r="J564" s="79">
        <v>0</v>
      </c>
      <c r="K564" s="15"/>
      <c r="L564" s="3"/>
    </row>
    <row r="565" spans="1:12" ht="16.5">
      <c r="A565" s="193"/>
      <c r="B565" s="193"/>
      <c r="C565" s="41" t="s">
        <v>195</v>
      </c>
      <c r="D565" s="137">
        <v>0</v>
      </c>
      <c r="E565" s="137">
        <v>0</v>
      </c>
      <c r="F565" s="137">
        <v>0</v>
      </c>
      <c r="G565" s="137">
        <v>0</v>
      </c>
      <c r="H565" s="79">
        <v>0</v>
      </c>
      <c r="I565" s="79">
        <v>0</v>
      </c>
      <c r="J565" s="79">
        <v>0</v>
      </c>
      <c r="K565" s="15"/>
      <c r="L565" s="3"/>
    </row>
    <row r="566" spans="1:12" ht="33">
      <c r="A566" s="193"/>
      <c r="B566" s="193"/>
      <c r="C566" s="138" t="s">
        <v>9</v>
      </c>
      <c r="D566" s="137">
        <v>0</v>
      </c>
      <c r="E566" s="137">
        <v>0</v>
      </c>
      <c r="F566" s="137">
        <v>0</v>
      </c>
      <c r="G566" s="137">
        <f>G568</f>
        <v>1267.92</v>
      </c>
      <c r="H566" s="137">
        <v>0</v>
      </c>
      <c r="I566" s="137">
        <v>0</v>
      </c>
      <c r="J566" s="137">
        <v>0</v>
      </c>
      <c r="K566" s="15"/>
      <c r="L566" s="3"/>
    </row>
    <row r="567" spans="1:12" ht="16.5">
      <c r="A567" s="193"/>
      <c r="B567" s="193"/>
      <c r="C567" s="41" t="s">
        <v>194</v>
      </c>
      <c r="D567" s="169">
        <f>D566</f>
        <v>0</v>
      </c>
      <c r="E567" s="169">
        <f t="shared" ref="E567:J567" si="266">E566</f>
        <v>0</v>
      </c>
      <c r="F567" s="169">
        <f t="shared" si="266"/>
        <v>0</v>
      </c>
      <c r="G567" s="169">
        <f t="shared" si="266"/>
        <v>1267.92</v>
      </c>
      <c r="H567" s="169">
        <f t="shared" si="266"/>
        <v>0</v>
      </c>
      <c r="I567" s="169">
        <f t="shared" si="266"/>
        <v>0</v>
      </c>
      <c r="J567" s="169">
        <f t="shared" si="266"/>
        <v>0</v>
      </c>
      <c r="K567" s="15"/>
      <c r="L567" s="3"/>
    </row>
    <row r="568" spans="1:12" ht="82.5">
      <c r="A568" s="193"/>
      <c r="B568" s="193"/>
      <c r="C568" s="142" t="s">
        <v>166</v>
      </c>
      <c r="D568" s="137">
        <v>0</v>
      </c>
      <c r="E568" s="137">
        <v>0</v>
      </c>
      <c r="F568" s="137">
        <v>0</v>
      </c>
      <c r="G568" s="137">
        <v>1267.92</v>
      </c>
      <c r="H568" s="137">
        <v>0</v>
      </c>
      <c r="I568" s="137">
        <v>0</v>
      </c>
      <c r="J568" s="137">
        <v>0</v>
      </c>
      <c r="K568" s="15"/>
      <c r="L568" s="3"/>
    </row>
    <row r="569" spans="1:12" ht="16.5">
      <c r="A569" s="193"/>
      <c r="B569" s="193"/>
      <c r="C569" s="41" t="s">
        <v>194</v>
      </c>
      <c r="D569" s="79">
        <v>0</v>
      </c>
      <c r="E569" s="79">
        <v>0</v>
      </c>
      <c r="F569" s="79">
        <v>0</v>
      </c>
      <c r="G569" s="87">
        <f>G568</f>
        <v>1267.92</v>
      </c>
      <c r="H569" s="79">
        <v>0</v>
      </c>
      <c r="I569" s="79">
        <v>0</v>
      </c>
      <c r="J569" s="79">
        <v>0</v>
      </c>
      <c r="K569" s="15"/>
      <c r="L569" s="3"/>
    </row>
    <row r="570" spans="1:12" ht="16.5">
      <c r="A570" s="193"/>
      <c r="B570" s="193"/>
      <c r="C570" s="138" t="s">
        <v>17</v>
      </c>
      <c r="D570" s="137">
        <v>0</v>
      </c>
      <c r="E570" s="137">
        <v>0</v>
      </c>
      <c r="F570" s="137">
        <v>0</v>
      </c>
      <c r="G570" s="137">
        <v>0</v>
      </c>
      <c r="H570" s="137">
        <v>0</v>
      </c>
      <c r="I570" s="137">
        <v>0</v>
      </c>
      <c r="J570" s="137">
        <v>0</v>
      </c>
      <c r="K570" s="15"/>
      <c r="L570" s="3"/>
    </row>
    <row r="571" spans="1:12" ht="33">
      <c r="A571" s="193"/>
      <c r="B571" s="193"/>
      <c r="C571" s="138" t="s">
        <v>18</v>
      </c>
      <c r="D571" s="137">
        <v>0</v>
      </c>
      <c r="E571" s="137">
        <v>0</v>
      </c>
      <c r="F571" s="137">
        <v>0</v>
      </c>
      <c r="G571" s="137">
        <v>0</v>
      </c>
      <c r="H571" s="137">
        <v>0</v>
      </c>
      <c r="I571" s="137">
        <v>0</v>
      </c>
      <c r="J571" s="137">
        <v>0</v>
      </c>
      <c r="K571" s="15"/>
      <c r="L571" s="3"/>
    </row>
    <row r="572" spans="1:12" ht="16.5">
      <c r="A572" s="193"/>
      <c r="B572" s="193"/>
      <c r="C572" s="138" t="s">
        <v>12</v>
      </c>
      <c r="D572" s="137">
        <v>0</v>
      </c>
      <c r="E572" s="137">
        <v>0</v>
      </c>
      <c r="F572" s="137">
        <v>0</v>
      </c>
      <c r="G572" s="137">
        <v>0</v>
      </c>
      <c r="H572" s="137">
        <v>0</v>
      </c>
      <c r="I572" s="137">
        <v>0</v>
      </c>
      <c r="J572" s="137">
        <v>0</v>
      </c>
      <c r="K572" s="15"/>
      <c r="L572" s="3"/>
    </row>
    <row r="573" spans="1:12" ht="16.5">
      <c r="A573" s="193"/>
      <c r="B573" s="193"/>
      <c r="C573" s="138" t="s">
        <v>27</v>
      </c>
      <c r="D573" s="137">
        <v>0</v>
      </c>
      <c r="E573" s="137">
        <v>0</v>
      </c>
      <c r="F573" s="137">
        <v>0</v>
      </c>
      <c r="G573" s="137">
        <v>0</v>
      </c>
      <c r="H573" s="137">
        <v>0</v>
      </c>
      <c r="I573" s="137">
        <v>0</v>
      </c>
      <c r="J573" s="137">
        <v>0</v>
      </c>
      <c r="K573" s="15"/>
      <c r="L573" s="3"/>
    </row>
    <row r="574" spans="1:12" ht="33">
      <c r="A574" s="193"/>
      <c r="B574" s="193"/>
      <c r="C574" s="138" t="s">
        <v>14</v>
      </c>
      <c r="D574" s="137">
        <v>0</v>
      </c>
      <c r="E574" s="137">
        <v>0</v>
      </c>
      <c r="F574" s="137">
        <v>0</v>
      </c>
      <c r="G574" s="137">
        <v>0</v>
      </c>
      <c r="H574" s="137">
        <v>0</v>
      </c>
      <c r="I574" s="137">
        <v>0</v>
      </c>
      <c r="J574" s="137">
        <v>0</v>
      </c>
      <c r="K574" s="15"/>
      <c r="L574" s="3"/>
    </row>
    <row r="575" spans="1:12" ht="16.5">
      <c r="A575" s="193" t="s">
        <v>38</v>
      </c>
      <c r="B575" s="194" t="s">
        <v>79</v>
      </c>
      <c r="C575" s="17"/>
      <c r="D575" s="123"/>
      <c r="E575" s="86"/>
      <c r="F575" s="86"/>
      <c r="G575" s="86"/>
      <c r="H575" s="86"/>
      <c r="I575" s="86"/>
      <c r="J575" s="60"/>
      <c r="K575" s="15"/>
      <c r="L575" s="3">
        <f t="shared" si="244"/>
        <v>0</v>
      </c>
    </row>
    <row r="576" spans="1:12" ht="16.5">
      <c r="A576" s="193"/>
      <c r="B576" s="194"/>
      <c r="C576" s="41" t="s">
        <v>196</v>
      </c>
      <c r="D576" s="87">
        <f t="shared" ref="D576:I576" si="267">D579</f>
        <v>6898.83</v>
      </c>
      <c r="E576" s="87">
        <f t="shared" si="267"/>
        <v>7013.0599999999995</v>
      </c>
      <c r="F576" s="87">
        <f t="shared" si="267"/>
        <v>7101.34</v>
      </c>
      <c r="G576" s="87">
        <f t="shared" si="267"/>
        <v>9079.0400000000009</v>
      </c>
      <c r="H576" s="87">
        <f t="shared" si="267"/>
        <v>12986.83</v>
      </c>
      <c r="I576" s="87">
        <f t="shared" si="267"/>
        <v>6860.5</v>
      </c>
      <c r="J576" s="59">
        <f t="shared" ref="J576" si="268">J579</f>
        <v>6860.5</v>
      </c>
      <c r="K576" s="15"/>
      <c r="L576" s="3">
        <f t="shared" si="244"/>
        <v>56800.100000000006</v>
      </c>
    </row>
    <row r="577" spans="1:12" ht="16.5">
      <c r="A577" s="193"/>
      <c r="B577" s="194"/>
      <c r="C577" s="41" t="s">
        <v>194</v>
      </c>
      <c r="D577" s="87">
        <f>D576</f>
        <v>6898.83</v>
      </c>
      <c r="E577" s="87">
        <f t="shared" ref="E577:G577" si="269">E576</f>
        <v>7013.0599999999995</v>
      </c>
      <c r="F577" s="87">
        <f t="shared" si="269"/>
        <v>7101.34</v>
      </c>
      <c r="G577" s="87">
        <f t="shared" si="269"/>
        <v>9079.0400000000009</v>
      </c>
      <c r="H577" s="86">
        <v>0</v>
      </c>
      <c r="I577" s="86">
        <v>0</v>
      </c>
      <c r="J577" s="60">
        <v>0</v>
      </c>
      <c r="K577" s="15"/>
      <c r="L577" s="3">
        <f t="shared" si="244"/>
        <v>30092.270000000004</v>
      </c>
    </row>
    <row r="578" spans="1:12" ht="16.5">
      <c r="A578" s="193"/>
      <c r="B578" s="194"/>
      <c r="C578" s="41" t="s">
        <v>195</v>
      </c>
      <c r="D578" s="121">
        <v>0</v>
      </c>
      <c r="E578" s="86">
        <v>0</v>
      </c>
      <c r="F578" s="86">
        <v>0</v>
      </c>
      <c r="G578" s="86">
        <v>0</v>
      </c>
      <c r="H578" s="87">
        <f>H576</f>
        <v>12986.83</v>
      </c>
      <c r="I578" s="87">
        <f t="shared" ref="I578:J578" si="270">I576</f>
        <v>6860.5</v>
      </c>
      <c r="J578" s="87">
        <f t="shared" si="270"/>
        <v>6860.5</v>
      </c>
      <c r="K578" s="15"/>
      <c r="L578" s="3">
        <f t="shared" si="244"/>
        <v>26707.83</v>
      </c>
    </row>
    <row r="579" spans="1:12" ht="33">
      <c r="A579" s="193"/>
      <c r="B579" s="194"/>
      <c r="C579" s="17" t="s">
        <v>9</v>
      </c>
      <c r="D579" s="87">
        <f t="shared" ref="D579:F579" si="271">D582+D586</f>
        <v>6898.83</v>
      </c>
      <c r="E579" s="87">
        <f t="shared" si="271"/>
        <v>7013.0599999999995</v>
      </c>
      <c r="F579" s="87">
        <f t="shared" si="271"/>
        <v>7101.34</v>
      </c>
      <c r="G579" s="87">
        <f>G582+G586</f>
        <v>9079.0400000000009</v>
      </c>
      <c r="H579" s="87">
        <f>H582+H586</f>
        <v>12986.83</v>
      </c>
      <c r="I579" s="87">
        <f t="shared" ref="I579" si="272">I582+I586</f>
        <v>6860.5</v>
      </c>
      <c r="J579" s="59">
        <f t="shared" ref="J579" si="273">J582+J586</f>
        <v>6860.5</v>
      </c>
      <c r="K579" s="15"/>
      <c r="L579" s="3">
        <f t="shared" si="244"/>
        <v>56800.100000000006</v>
      </c>
    </row>
    <row r="580" spans="1:12" ht="16.5">
      <c r="A580" s="193"/>
      <c r="B580" s="194"/>
      <c r="C580" s="41" t="s">
        <v>194</v>
      </c>
      <c r="D580" s="87">
        <f>D579</f>
        <v>6898.83</v>
      </c>
      <c r="E580" s="87">
        <f t="shared" ref="E580" si="274">E579</f>
        <v>7013.0599999999995</v>
      </c>
      <c r="F580" s="87">
        <f t="shared" ref="F580" si="275">F579</f>
        <v>7101.34</v>
      </c>
      <c r="G580" s="87">
        <f t="shared" ref="G580" si="276">G579</f>
        <v>9079.0400000000009</v>
      </c>
      <c r="H580" s="169">
        <v>0</v>
      </c>
      <c r="I580" s="169">
        <v>0</v>
      </c>
      <c r="J580" s="169">
        <v>0</v>
      </c>
      <c r="K580" s="15"/>
      <c r="L580" s="3"/>
    </row>
    <row r="581" spans="1:12" ht="16.5">
      <c r="A581" s="193"/>
      <c r="B581" s="194"/>
      <c r="C581" s="41" t="s">
        <v>195</v>
      </c>
      <c r="D581" s="169">
        <v>0</v>
      </c>
      <c r="E581" s="169">
        <v>0</v>
      </c>
      <c r="F581" s="169">
        <v>0</v>
      </c>
      <c r="G581" s="169">
        <v>0</v>
      </c>
      <c r="H581" s="87">
        <f>H579</f>
        <v>12986.83</v>
      </c>
      <c r="I581" s="87">
        <f t="shared" ref="I581:J581" si="277">I579</f>
        <v>6860.5</v>
      </c>
      <c r="J581" s="87">
        <f t="shared" si="277"/>
        <v>6860.5</v>
      </c>
      <c r="K581" s="15"/>
      <c r="L581" s="3"/>
    </row>
    <row r="582" spans="1:12" ht="82.5">
      <c r="A582" s="193"/>
      <c r="B582" s="194"/>
      <c r="C582" s="142" t="s">
        <v>166</v>
      </c>
      <c r="D582" s="87">
        <f>D585</f>
        <v>5598.83</v>
      </c>
      <c r="E582" s="87">
        <f>E585</f>
        <v>5965.98</v>
      </c>
      <c r="F582" s="87">
        <f t="shared" ref="F582:G582" si="278">F585</f>
        <v>5863.84</v>
      </c>
      <c r="G582" s="87">
        <f t="shared" si="278"/>
        <v>7679.04</v>
      </c>
      <c r="H582" s="87">
        <f>H602+H594</f>
        <v>10986.83</v>
      </c>
      <c r="I582" s="87">
        <f t="shared" ref="I582:J582" si="279">I585+I594</f>
        <v>6860.5</v>
      </c>
      <c r="J582" s="87">
        <f t="shared" si="279"/>
        <v>6860.5</v>
      </c>
      <c r="K582" s="15"/>
      <c r="L582" s="3">
        <f t="shared" si="244"/>
        <v>49815.520000000004</v>
      </c>
    </row>
    <row r="583" spans="1:12" ht="16.5">
      <c r="A583" s="193"/>
      <c r="B583" s="194"/>
      <c r="C583" s="41" t="s">
        <v>194</v>
      </c>
      <c r="D583" s="87">
        <f>D582</f>
        <v>5598.83</v>
      </c>
      <c r="E583" s="87">
        <f t="shared" ref="E583:G583" si="280">E582</f>
        <v>5965.98</v>
      </c>
      <c r="F583" s="87">
        <f t="shared" si="280"/>
        <v>5863.84</v>
      </c>
      <c r="G583" s="87">
        <f t="shared" si="280"/>
        <v>7679.04</v>
      </c>
      <c r="H583" s="169">
        <v>0</v>
      </c>
      <c r="I583" s="169">
        <v>0</v>
      </c>
      <c r="J583" s="169">
        <v>0</v>
      </c>
      <c r="K583" s="15"/>
      <c r="L583" s="3"/>
    </row>
    <row r="584" spans="1:12" ht="16.5">
      <c r="A584" s="193"/>
      <c r="B584" s="194"/>
      <c r="C584" s="41" t="s">
        <v>195</v>
      </c>
      <c r="D584" s="169">
        <v>0</v>
      </c>
      <c r="E584" s="169">
        <v>0</v>
      </c>
      <c r="F584" s="169">
        <v>0</v>
      </c>
      <c r="G584" s="169">
        <v>0</v>
      </c>
      <c r="H584" s="87">
        <f>H582</f>
        <v>10986.83</v>
      </c>
      <c r="I584" s="87">
        <f t="shared" ref="I584:J584" si="281">I582</f>
        <v>6860.5</v>
      </c>
      <c r="J584" s="87">
        <f t="shared" si="281"/>
        <v>6860.5</v>
      </c>
      <c r="K584" s="15"/>
      <c r="L584" s="3"/>
    </row>
    <row r="585" spans="1:12" ht="33">
      <c r="A585" s="193"/>
      <c r="B585" s="194"/>
      <c r="C585" s="24" t="s">
        <v>124</v>
      </c>
      <c r="D585" s="87">
        <f>D611</f>
        <v>5598.83</v>
      </c>
      <c r="E585" s="87">
        <f>E611</f>
        <v>5965.98</v>
      </c>
      <c r="F585" s="87">
        <f>F611</f>
        <v>5863.84</v>
      </c>
      <c r="G585" s="87">
        <f>G611</f>
        <v>7679.04</v>
      </c>
      <c r="H585" s="87">
        <f t="shared" ref="H585:I585" si="282">H611</f>
        <v>5655.1</v>
      </c>
      <c r="I585" s="87">
        <f t="shared" si="282"/>
        <v>5773.8</v>
      </c>
      <c r="J585" s="59">
        <f t="shared" ref="J585" si="283">J611</f>
        <v>5773.8</v>
      </c>
      <c r="K585" s="15"/>
      <c r="L585" s="3">
        <f t="shared" si="244"/>
        <v>42310.39</v>
      </c>
    </row>
    <row r="586" spans="1:12" ht="66">
      <c r="A586" s="193"/>
      <c r="B586" s="194"/>
      <c r="C586" s="142" t="s">
        <v>174</v>
      </c>
      <c r="D586" s="87">
        <f>D596</f>
        <v>1300</v>
      </c>
      <c r="E586" s="87">
        <f>E596</f>
        <v>1047.08</v>
      </c>
      <c r="F586" s="87">
        <f>F596</f>
        <v>1237.5</v>
      </c>
      <c r="G586" s="87">
        <f t="shared" ref="G586:I586" si="284">G596</f>
        <v>1400</v>
      </c>
      <c r="H586" s="87">
        <f>H596</f>
        <v>2000</v>
      </c>
      <c r="I586" s="79">
        <f t="shared" si="284"/>
        <v>0</v>
      </c>
      <c r="J586" s="79">
        <f t="shared" ref="J586" si="285">J596</f>
        <v>0</v>
      </c>
      <c r="K586" s="15"/>
      <c r="L586" s="3">
        <f t="shared" si="244"/>
        <v>6984.58</v>
      </c>
    </row>
    <row r="587" spans="1:12" ht="16.5">
      <c r="A587" s="193"/>
      <c r="B587" s="194"/>
      <c r="C587" s="17" t="s">
        <v>39</v>
      </c>
      <c r="D587" s="121">
        <v>0</v>
      </c>
      <c r="E587" s="86">
        <v>0</v>
      </c>
      <c r="F587" s="86">
        <v>0</v>
      </c>
      <c r="G587" s="79">
        <v>0</v>
      </c>
      <c r="H587" s="86">
        <v>0</v>
      </c>
      <c r="I587" s="86">
        <v>0</v>
      </c>
      <c r="J587" s="60">
        <v>0</v>
      </c>
      <c r="K587" s="15"/>
      <c r="L587" s="3">
        <f t="shared" si="244"/>
        <v>0</v>
      </c>
    </row>
    <row r="588" spans="1:12" ht="33">
      <c r="A588" s="193"/>
      <c r="B588" s="194"/>
      <c r="C588" s="17" t="s">
        <v>18</v>
      </c>
      <c r="D588" s="121">
        <v>0</v>
      </c>
      <c r="E588" s="86">
        <v>0</v>
      </c>
      <c r="F588" s="86">
        <v>0</v>
      </c>
      <c r="G588" s="86">
        <v>0</v>
      </c>
      <c r="H588" s="86">
        <v>0</v>
      </c>
      <c r="I588" s="86">
        <v>0</v>
      </c>
      <c r="J588" s="60">
        <v>0</v>
      </c>
      <c r="K588" s="15"/>
      <c r="L588" s="3">
        <f t="shared" si="244"/>
        <v>0</v>
      </c>
    </row>
    <row r="589" spans="1:12" ht="16.5">
      <c r="A589" s="195"/>
      <c r="B589" s="204"/>
      <c r="C589" s="17" t="s">
        <v>27</v>
      </c>
      <c r="D589" s="121">
        <v>0</v>
      </c>
      <c r="E589" s="86">
        <v>0</v>
      </c>
      <c r="F589" s="86">
        <v>0</v>
      </c>
      <c r="G589" s="86">
        <v>0</v>
      </c>
      <c r="H589" s="86">
        <v>0</v>
      </c>
      <c r="I589" s="86">
        <v>0</v>
      </c>
      <c r="J589" s="60">
        <v>0</v>
      </c>
      <c r="K589" s="15"/>
      <c r="L589" s="3">
        <f t="shared" si="244"/>
        <v>0</v>
      </c>
    </row>
    <row r="590" spans="1:12" ht="66">
      <c r="A590" s="28" t="s">
        <v>40</v>
      </c>
      <c r="B590" s="140" t="s">
        <v>186</v>
      </c>
      <c r="C590" s="41" t="s">
        <v>196</v>
      </c>
      <c r="D590" s="132">
        <f>D593</f>
        <v>1300</v>
      </c>
      <c r="E590" s="87">
        <f t="shared" ref="E590:I590" si="286">E593</f>
        <v>1047.08</v>
      </c>
      <c r="F590" s="87">
        <f t="shared" si="286"/>
        <v>1237.5</v>
      </c>
      <c r="G590" s="87">
        <f t="shared" si="286"/>
        <v>1400</v>
      </c>
      <c r="H590" s="87">
        <f t="shared" si="286"/>
        <v>7331.73</v>
      </c>
      <c r="I590" s="87">
        <f t="shared" si="286"/>
        <v>1086.7</v>
      </c>
      <c r="J590" s="87">
        <f t="shared" ref="J590" si="287">J593</f>
        <v>1086.7</v>
      </c>
      <c r="K590" s="15"/>
      <c r="L590" s="3">
        <f t="shared" si="244"/>
        <v>14489.710000000001</v>
      </c>
    </row>
    <row r="591" spans="1:12" ht="16.5">
      <c r="A591" s="30"/>
      <c r="B591" s="30"/>
      <c r="C591" s="41" t="s">
        <v>194</v>
      </c>
      <c r="D591" s="87">
        <f>D590</f>
        <v>1300</v>
      </c>
      <c r="E591" s="87">
        <f t="shared" ref="E591:G591" si="288">E590</f>
        <v>1047.08</v>
      </c>
      <c r="F591" s="87">
        <f t="shared" si="288"/>
        <v>1237.5</v>
      </c>
      <c r="G591" s="87">
        <f t="shared" si="288"/>
        <v>1400</v>
      </c>
      <c r="H591" s="79">
        <v>0</v>
      </c>
      <c r="I591" s="79">
        <v>0</v>
      </c>
      <c r="J591" s="43">
        <v>0</v>
      </c>
      <c r="K591" s="15"/>
      <c r="L591" s="3">
        <f t="shared" si="244"/>
        <v>4984.58</v>
      </c>
    </row>
    <row r="592" spans="1:12" ht="16.5">
      <c r="A592" s="30"/>
      <c r="B592" s="30"/>
      <c r="C592" s="41" t="s">
        <v>195</v>
      </c>
      <c r="D592" s="86">
        <v>0</v>
      </c>
      <c r="E592" s="133"/>
      <c r="F592" s="79">
        <v>0</v>
      </c>
      <c r="G592" s="79">
        <v>0</v>
      </c>
      <c r="H592" s="87">
        <f>H590</f>
        <v>7331.73</v>
      </c>
      <c r="I592" s="87">
        <f t="shared" ref="I592:J592" si="289">I590</f>
        <v>1086.7</v>
      </c>
      <c r="J592" s="87">
        <f t="shared" si="289"/>
        <v>1086.7</v>
      </c>
      <c r="K592" s="15"/>
      <c r="L592" s="3">
        <f t="shared" si="244"/>
        <v>9505.130000000001</v>
      </c>
    </row>
    <row r="593" spans="1:12" ht="33">
      <c r="A593" s="30"/>
      <c r="B593" s="30"/>
      <c r="C593" s="24" t="s">
        <v>9</v>
      </c>
      <c r="D593" s="132">
        <f>D596</f>
        <v>1300</v>
      </c>
      <c r="E593" s="87">
        <f>E596+E594</f>
        <v>1047.08</v>
      </c>
      <c r="F593" s="87">
        <f>F596</f>
        <v>1237.5</v>
      </c>
      <c r="G593" s="87">
        <f>G596+G594</f>
        <v>1400</v>
      </c>
      <c r="H593" s="87">
        <f>H596+H594</f>
        <v>7331.73</v>
      </c>
      <c r="I593" s="87">
        <f>I596+I594</f>
        <v>1086.7</v>
      </c>
      <c r="J593" s="87">
        <f>J596+J594</f>
        <v>1086.7</v>
      </c>
      <c r="K593" s="15"/>
      <c r="L593" s="3">
        <f t="shared" si="244"/>
        <v>14489.710000000001</v>
      </c>
    </row>
    <row r="594" spans="1:12" ht="82.5">
      <c r="A594" s="30"/>
      <c r="B594" s="30"/>
      <c r="C594" s="142" t="s">
        <v>166</v>
      </c>
      <c r="D594" s="121">
        <v>0</v>
      </c>
      <c r="E594" s="86">
        <v>0</v>
      </c>
      <c r="F594" s="79">
        <v>0</v>
      </c>
      <c r="G594" s="86">
        <v>0</v>
      </c>
      <c r="H594" s="87">
        <v>5331.73</v>
      </c>
      <c r="I594" s="87">
        <v>1086.7</v>
      </c>
      <c r="J594" s="87">
        <v>1086.7</v>
      </c>
      <c r="K594" s="15"/>
      <c r="L594" s="3">
        <f t="shared" si="244"/>
        <v>7505.1299999999992</v>
      </c>
    </row>
    <row r="595" spans="1:12" ht="16.5">
      <c r="A595" s="30"/>
      <c r="B595" s="30"/>
      <c r="C595" s="41" t="s">
        <v>195</v>
      </c>
      <c r="D595" s="170">
        <f>D594</f>
        <v>0</v>
      </c>
      <c r="E595" s="170">
        <f t="shared" ref="E595:J595" si="290">E594</f>
        <v>0</v>
      </c>
      <c r="F595" s="170">
        <f t="shared" si="290"/>
        <v>0</v>
      </c>
      <c r="G595" s="170">
        <f t="shared" si="290"/>
        <v>0</v>
      </c>
      <c r="H595" s="170">
        <f t="shared" si="290"/>
        <v>5331.73</v>
      </c>
      <c r="I595" s="165">
        <f t="shared" si="290"/>
        <v>1086.7</v>
      </c>
      <c r="J595" s="165">
        <f t="shared" si="290"/>
        <v>1086.7</v>
      </c>
      <c r="K595" s="15"/>
      <c r="L595" s="3"/>
    </row>
    <row r="596" spans="1:12" ht="66">
      <c r="A596" s="30"/>
      <c r="B596" s="30"/>
      <c r="C596" s="142" t="s">
        <v>174</v>
      </c>
      <c r="D596" s="132">
        <v>1300</v>
      </c>
      <c r="E596" s="87">
        <v>1047.08</v>
      </c>
      <c r="F596" s="87">
        <v>1237.5</v>
      </c>
      <c r="G596" s="87">
        <v>1400</v>
      </c>
      <c r="H596" s="87">
        <v>2000</v>
      </c>
      <c r="I596" s="79">
        <v>0</v>
      </c>
      <c r="J596" s="79">
        <v>0</v>
      </c>
      <c r="K596" s="15"/>
      <c r="L596" s="3">
        <f t="shared" si="244"/>
        <v>6984.58</v>
      </c>
    </row>
    <row r="597" spans="1:12" ht="16.5">
      <c r="A597" s="30"/>
      <c r="B597" s="30"/>
      <c r="C597" s="41" t="s">
        <v>194</v>
      </c>
      <c r="D597" s="132">
        <f>D596</f>
        <v>1300</v>
      </c>
      <c r="E597" s="132">
        <f t="shared" ref="E597:G597" si="291">E596</f>
        <v>1047.08</v>
      </c>
      <c r="F597" s="132">
        <f t="shared" si="291"/>
        <v>1237.5</v>
      </c>
      <c r="G597" s="132">
        <f t="shared" si="291"/>
        <v>1400</v>
      </c>
      <c r="H597" s="169">
        <v>0</v>
      </c>
      <c r="I597" s="169">
        <v>0</v>
      </c>
      <c r="J597" s="79"/>
      <c r="K597" s="15"/>
      <c r="L597" s="3"/>
    </row>
    <row r="598" spans="1:12" ht="16.5">
      <c r="A598" s="30"/>
      <c r="B598" s="30"/>
      <c r="C598" s="41" t="s">
        <v>195</v>
      </c>
      <c r="D598" s="168">
        <v>0</v>
      </c>
      <c r="E598" s="169">
        <v>0</v>
      </c>
      <c r="F598" s="169">
        <v>0</v>
      </c>
      <c r="G598" s="169">
        <v>0</v>
      </c>
      <c r="H598" s="87">
        <f>H596</f>
        <v>2000</v>
      </c>
      <c r="I598" s="79">
        <f t="shared" ref="I598:J598" si="292">I596</f>
        <v>0</v>
      </c>
      <c r="J598" s="79">
        <f t="shared" si="292"/>
        <v>0</v>
      </c>
      <c r="K598" s="15"/>
      <c r="L598" s="3"/>
    </row>
    <row r="599" spans="1:12" ht="16.5">
      <c r="A599" s="30"/>
      <c r="B599" s="30"/>
      <c r="C599" s="24" t="s">
        <v>39</v>
      </c>
      <c r="D599" s="168">
        <v>0</v>
      </c>
      <c r="E599" s="86">
        <v>0</v>
      </c>
      <c r="F599" s="86">
        <v>0</v>
      </c>
      <c r="G599" s="86">
        <v>0</v>
      </c>
      <c r="H599" s="86">
        <v>0</v>
      </c>
      <c r="I599" s="86">
        <v>0</v>
      </c>
      <c r="J599" s="60">
        <v>0</v>
      </c>
      <c r="K599" s="15"/>
      <c r="L599" s="3">
        <f t="shared" si="244"/>
        <v>0</v>
      </c>
    </row>
    <row r="600" spans="1:12" ht="33">
      <c r="A600" s="30"/>
      <c r="B600" s="30"/>
      <c r="C600" s="24" t="s">
        <v>18</v>
      </c>
      <c r="D600" s="168">
        <v>0</v>
      </c>
      <c r="E600" s="86">
        <v>0</v>
      </c>
      <c r="F600" s="86">
        <v>0</v>
      </c>
      <c r="G600" s="86">
        <v>0</v>
      </c>
      <c r="H600" s="86">
        <v>0</v>
      </c>
      <c r="I600" s="86">
        <v>0</v>
      </c>
      <c r="J600" s="60">
        <v>0</v>
      </c>
      <c r="K600" s="15"/>
      <c r="L600" s="3">
        <f t="shared" si="244"/>
        <v>0</v>
      </c>
    </row>
    <row r="601" spans="1:12" ht="16.5">
      <c r="A601" s="30"/>
      <c r="B601" s="30"/>
      <c r="C601" s="24" t="s">
        <v>27</v>
      </c>
      <c r="D601" s="168">
        <v>0</v>
      </c>
      <c r="E601" s="86">
        <v>0</v>
      </c>
      <c r="F601" s="86">
        <v>0</v>
      </c>
      <c r="G601" s="86">
        <v>0</v>
      </c>
      <c r="H601" s="86">
        <v>0</v>
      </c>
      <c r="I601" s="86">
        <v>0</v>
      </c>
      <c r="J601" s="60">
        <v>0</v>
      </c>
      <c r="K601" s="15"/>
      <c r="L601" s="3">
        <f t="shared" si="244"/>
        <v>0</v>
      </c>
    </row>
    <row r="602" spans="1:12" ht="148.5">
      <c r="A602" s="31" t="s">
        <v>41</v>
      </c>
      <c r="B602" s="28" t="s">
        <v>96</v>
      </c>
      <c r="C602" s="41" t="s">
        <v>196</v>
      </c>
      <c r="D602" s="131">
        <f>D605</f>
        <v>5598.83</v>
      </c>
      <c r="E602" s="87">
        <f t="shared" ref="E602:I602" si="293">E605</f>
        <v>5965.98</v>
      </c>
      <c r="F602" s="87">
        <f t="shared" si="293"/>
        <v>5863.84</v>
      </c>
      <c r="G602" s="87">
        <f t="shared" si="293"/>
        <v>7679.04</v>
      </c>
      <c r="H602" s="87">
        <f t="shared" si="293"/>
        <v>5655.1</v>
      </c>
      <c r="I602" s="87">
        <f t="shared" si="293"/>
        <v>5773.8</v>
      </c>
      <c r="J602" s="87">
        <f t="shared" ref="J602" si="294">J605</f>
        <v>5773.8</v>
      </c>
      <c r="K602" s="15"/>
      <c r="L602" s="3">
        <f t="shared" si="244"/>
        <v>42310.39</v>
      </c>
    </row>
    <row r="603" spans="1:12" ht="16.5">
      <c r="A603" s="32"/>
      <c r="B603" s="30"/>
      <c r="C603" s="41" t="s">
        <v>194</v>
      </c>
      <c r="D603" s="121">
        <f>D602</f>
        <v>5598.83</v>
      </c>
      <c r="E603" s="169">
        <f t="shared" ref="E603:G603" si="295">E602</f>
        <v>5965.98</v>
      </c>
      <c r="F603" s="169">
        <f t="shared" si="295"/>
        <v>5863.84</v>
      </c>
      <c r="G603" s="169">
        <f t="shared" si="295"/>
        <v>7679.04</v>
      </c>
      <c r="H603" s="86">
        <v>0</v>
      </c>
      <c r="I603" s="86">
        <v>0</v>
      </c>
      <c r="J603" s="60">
        <v>0</v>
      </c>
      <c r="K603" s="15"/>
      <c r="L603" s="3">
        <f t="shared" si="244"/>
        <v>25107.690000000002</v>
      </c>
    </row>
    <row r="604" spans="1:12" ht="16.5">
      <c r="A604" s="32"/>
      <c r="B604" s="30"/>
      <c r="C604" s="41" t="s">
        <v>195</v>
      </c>
      <c r="D604" s="121">
        <v>0</v>
      </c>
      <c r="E604" s="86">
        <v>0</v>
      </c>
      <c r="F604" s="86">
        <v>0</v>
      </c>
      <c r="G604" s="86">
        <v>0</v>
      </c>
      <c r="H604" s="87">
        <f>H602</f>
        <v>5655.1</v>
      </c>
      <c r="I604" s="87">
        <f t="shared" ref="I604:J604" si="296">I602</f>
        <v>5773.8</v>
      </c>
      <c r="J604" s="87">
        <f t="shared" si="296"/>
        <v>5773.8</v>
      </c>
      <c r="K604" s="15"/>
      <c r="L604" s="3">
        <f t="shared" si="244"/>
        <v>17202.7</v>
      </c>
    </row>
    <row r="605" spans="1:12" ht="33">
      <c r="A605" s="32"/>
      <c r="B605" s="30"/>
      <c r="C605" s="24" t="s">
        <v>9</v>
      </c>
      <c r="D605" s="131">
        <f t="shared" ref="D605:J605" si="297">D608</f>
        <v>5598.83</v>
      </c>
      <c r="E605" s="87">
        <f t="shared" si="297"/>
        <v>5965.98</v>
      </c>
      <c r="F605" s="87">
        <f t="shared" si="297"/>
        <v>5863.84</v>
      </c>
      <c r="G605" s="87">
        <f t="shared" si="297"/>
        <v>7679.04</v>
      </c>
      <c r="H605" s="87">
        <f t="shared" si="297"/>
        <v>5655.1</v>
      </c>
      <c r="I605" s="87">
        <f t="shared" si="297"/>
        <v>5773.8</v>
      </c>
      <c r="J605" s="59">
        <f t="shared" si="297"/>
        <v>5773.8</v>
      </c>
      <c r="K605" s="15"/>
      <c r="L605" s="3">
        <f t="shared" si="244"/>
        <v>42310.39</v>
      </c>
    </row>
    <row r="606" spans="1:12" ht="16.5">
      <c r="A606" s="32"/>
      <c r="B606" s="30"/>
      <c r="C606" s="41" t="s">
        <v>194</v>
      </c>
      <c r="D606" s="169">
        <f>D605</f>
        <v>5598.83</v>
      </c>
      <c r="E606" s="169">
        <f t="shared" ref="E606" si="298">E605</f>
        <v>5965.98</v>
      </c>
      <c r="F606" s="169">
        <f t="shared" ref="F606" si="299">F605</f>
        <v>5863.84</v>
      </c>
      <c r="G606" s="169">
        <f t="shared" ref="G606" si="300">G605</f>
        <v>7679.04</v>
      </c>
      <c r="H606" s="169">
        <v>0</v>
      </c>
      <c r="I606" s="169">
        <v>0</v>
      </c>
      <c r="J606" s="169">
        <v>0</v>
      </c>
      <c r="K606" s="15"/>
      <c r="L606" s="3"/>
    </row>
    <row r="607" spans="1:12" ht="16.5">
      <c r="A607" s="32"/>
      <c r="B607" s="30"/>
      <c r="C607" s="41" t="s">
        <v>195</v>
      </c>
      <c r="D607" s="169">
        <v>0</v>
      </c>
      <c r="E607" s="169">
        <v>0</v>
      </c>
      <c r="F607" s="169">
        <v>0</v>
      </c>
      <c r="G607" s="169">
        <v>0</v>
      </c>
      <c r="H607" s="87">
        <f>H605</f>
        <v>5655.1</v>
      </c>
      <c r="I607" s="87">
        <f t="shared" ref="I607:J607" si="301">I605</f>
        <v>5773.8</v>
      </c>
      <c r="J607" s="87">
        <f t="shared" si="301"/>
        <v>5773.8</v>
      </c>
      <c r="K607" s="15"/>
      <c r="L607" s="3"/>
    </row>
    <row r="608" spans="1:12" ht="82.5">
      <c r="A608" s="32"/>
      <c r="B608" s="30"/>
      <c r="C608" s="142" t="s">
        <v>166</v>
      </c>
      <c r="D608" s="131">
        <f>D611</f>
        <v>5598.83</v>
      </c>
      <c r="E608" s="87">
        <f t="shared" ref="E608:G608" si="302">E611</f>
        <v>5965.98</v>
      </c>
      <c r="F608" s="87">
        <f t="shared" si="302"/>
        <v>5863.84</v>
      </c>
      <c r="G608" s="87">
        <f t="shared" si="302"/>
        <v>7679.04</v>
      </c>
      <c r="H608" s="87">
        <f t="shared" ref="H608:J608" si="303">H611</f>
        <v>5655.1</v>
      </c>
      <c r="I608" s="87">
        <f t="shared" si="303"/>
        <v>5773.8</v>
      </c>
      <c r="J608" s="59">
        <f t="shared" si="303"/>
        <v>5773.8</v>
      </c>
      <c r="K608" s="15"/>
      <c r="L608" s="3">
        <f t="shared" si="244"/>
        <v>42310.39</v>
      </c>
    </row>
    <row r="609" spans="1:13" ht="16.5">
      <c r="A609" s="32"/>
      <c r="B609" s="30"/>
      <c r="C609" s="41" t="s">
        <v>194</v>
      </c>
      <c r="D609" s="169">
        <f>D608</f>
        <v>5598.83</v>
      </c>
      <c r="E609" s="169">
        <f t="shared" ref="E609" si="304">E608</f>
        <v>5965.98</v>
      </c>
      <c r="F609" s="169">
        <f t="shared" ref="F609" si="305">F608</f>
        <v>5863.84</v>
      </c>
      <c r="G609" s="169">
        <f t="shared" ref="G609" si="306">G608</f>
        <v>7679.04</v>
      </c>
      <c r="H609" s="169">
        <v>0</v>
      </c>
      <c r="I609" s="169">
        <v>0</v>
      </c>
      <c r="J609" s="169">
        <v>0</v>
      </c>
      <c r="K609" s="15"/>
      <c r="L609" s="3"/>
    </row>
    <row r="610" spans="1:13" ht="16.5">
      <c r="A610" s="32"/>
      <c r="B610" s="30"/>
      <c r="C610" s="41" t="s">
        <v>195</v>
      </c>
      <c r="D610" s="169">
        <v>0</v>
      </c>
      <c r="E610" s="169">
        <v>0</v>
      </c>
      <c r="F610" s="169">
        <v>0</v>
      </c>
      <c r="G610" s="169">
        <v>0</v>
      </c>
      <c r="H610" s="87">
        <f>H608</f>
        <v>5655.1</v>
      </c>
      <c r="I610" s="87">
        <f t="shared" ref="I610:J610" si="307">I608</f>
        <v>5773.8</v>
      </c>
      <c r="J610" s="87">
        <f t="shared" si="307"/>
        <v>5773.8</v>
      </c>
      <c r="K610" s="15"/>
      <c r="L610" s="3"/>
    </row>
    <row r="611" spans="1:13" ht="33">
      <c r="A611" s="32"/>
      <c r="B611" s="30"/>
      <c r="C611" s="24" t="s">
        <v>124</v>
      </c>
      <c r="D611" s="131">
        <v>5598.83</v>
      </c>
      <c r="E611" s="87">
        <v>5965.98</v>
      </c>
      <c r="F611" s="87">
        <v>5863.84</v>
      </c>
      <c r="G611" s="87">
        <v>7679.04</v>
      </c>
      <c r="H611" s="87">
        <v>5655.1</v>
      </c>
      <c r="I611" s="87">
        <v>5773.8</v>
      </c>
      <c r="J611" s="87">
        <v>5773.8</v>
      </c>
      <c r="K611" s="15"/>
      <c r="L611" s="3">
        <f t="shared" si="244"/>
        <v>42310.39</v>
      </c>
    </row>
    <row r="612" spans="1:13" ht="66">
      <c r="A612" s="32"/>
      <c r="B612" s="30"/>
      <c r="C612" s="142" t="s">
        <v>174</v>
      </c>
      <c r="D612" s="121">
        <v>0</v>
      </c>
      <c r="E612" s="86">
        <v>0</v>
      </c>
      <c r="F612" s="86">
        <v>0</v>
      </c>
      <c r="G612" s="86">
        <v>0</v>
      </c>
      <c r="H612" s="86">
        <v>0</v>
      </c>
      <c r="I612" s="86">
        <v>0</v>
      </c>
      <c r="J612" s="60">
        <v>0</v>
      </c>
      <c r="K612" s="15"/>
      <c r="L612" s="3">
        <f t="shared" si="244"/>
        <v>0</v>
      </c>
    </row>
    <row r="613" spans="1:13" ht="16.5">
      <c r="A613" s="32"/>
      <c r="B613" s="30"/>
      <c r="C613" s="24" t="s">
        <v>39</v>
      </c>
      <c r="D613" s="121">
        <v>0</v>
      </c>
      <c r="E613" s="86">
        <v>0</v>
      </c>
      <c r="F613" s="86">
        <v>0</v>
      </c>
      <c r="G613" s="86">
        <v>0</v>
      </c>
      <c r="H613" s="86">
        <v>0</v>
      </c>
      <c r="I613" s="86">
        <v>0</v>
      </c>
      <c r="J613" s="60">
        <v>0</v>
      </c>
      <c r="K613" s="15"/>
      <c r="L613" s="3">
        <f t="shared" si="244"/>
        <v>0</v>
      </c>
    </row>
    <row r="614" spans="1:13" ht="33">
      <c r="A614" s="32"/>
      <c r="B614" s="30"/>
      <c r="C614" s="24" t="s">
        <v>18</v>
      </c>
      <c r="D614" s="121">
        <v>0</v>
      </c>
      <c r="E614" s="86">
        <v>0</v>
      </c>
      <c r="F614" s="86">
        <v>0</v>
      </c>
      <c r="G614" s="86">
        <v>0</v>
      </c>
      <c r="H614" s="86">
        <v>0</v>
      </c>
      <c r="I614" s="86">
        <v>0</v>
      </c>
      <c r="J614" s="60">
        <v>0</v>
      </c>
      <c r="K614" s="15"/>
      <c r="L614" s="3">
        <f t="shared" si="244"/>
        <v>0</v>
      </c>
    </row>
    <row r="615" spans="1:13" ht="16.5">
      <c r="A615" s="33"/>
      <c r="B615" s="34"/>
      <c r="C615" s="24" t="s">
        <v>27</v>
      </c>
      <c r="D615" s="121">
        <v>0</v>
      </c>
      <c r="E615" s="86">
        <v>0</v>
      </c>
      <c r="F615" s="86">
        <v>0</v>
      </c>
      <c r="G615" s="86">
        <v>0</v>
      </c>
      <c r="H615" s="86">
        <v>0</v>
      </c>
      <c r="I615" s="86">
        <v>0</v>
      </c>
      <c r="J615" s="60">
        <v>0</v>
      </c>
      <c r="K615" s="15"/>
      <c r="L615" s="3">
        <f t="shared" si="244"/>
        <v>0</v>
      </c>
    </row>
    <row r="616" spans="1:13" ht="16.5">
      <c r="A616" s="201" t="s">
        <v>42</v>
      </c>
      <c r="B616" s="203" t="s">
        <v>80</v>
      </c>
      <c r="C616" s="17"/>
      <c r="D616" s="123"/>
      <c r="E616" s="87"/>
      <c r="F616" s="87"/>
      <c r="G616" s="87"/>
      <c r="H616" s="87"/>
      <c r="I616" s="87"/>
      <c r="J616" s="59"/>
      <c r="K616" s="15"/>
      <c r="L616" s="3">
        <f t="shared" si="244"/>
        <v>0</v>
      </c>
    </row>
    <row r="617" spans="1:13" ht="16.5">
      <c r="A617" s="193"/>
      <c r="B617" s="194"/>
      <c r="C617" s="41" t="s">
        <v>196</v>
      </c>
      <c r="D617" s="129">
        <f>D620</f>
        <v>499.99</v>
      </c>
      <c r="E617" s="87">
        <f>E620</f>
        <v>199.99</v>
      </c>
      <c r="F617" s="87">
        <f>F620</f>
        <v>14865.8</v>
      </c>
      <c r="G617" s="87">
        <f t="shared" ref="G617" si="308">G620</f>
        <v>2591.83</v>
      </c>
      <c r="H617" s="87">
        <f>H620</f>
        <v>3173.1</v>
      </c>
      <c r="I617" s="87">
        <f t="shared" ref="I617:J617" si="309">I620</f>
        <v>2553.3200000000002</v>
      </c>
      <c r="J617" s="87">
        <f t="shared" si="309"/>
        <v>2553.3200000000002</v>
      </c>
      <c r="K617" s="15"/>
      <c r="L617" s="3">
        <f t="shared" si="244"/>
        <v>26437.35</v>
      </c>
    </row>
    <row r="618" spans="1:13" ht="16.5">
      <c r="A618" s="193"/>
      <c r="B618" s="194"/>
      <c r="C618" s="41" t="s">
        <v>194</v>
      </c>
      <c r="D618" s="87">
        <f>D617</f>
        <v>499.99</v>
      </c>
      <c r="E618" s="87">
        <f t="shared" ref="E618:G618" si="310">E617</f>
        <v>199.99</v>
      </c>
      <c r="F618" s="87">
        <f t="shared" si="310"/>
        <v>14865.8</v>
      </c>
      <c r="G618" s="87">
        <f t="shared" si="310"/>
        <v>2591.83</v>
      </c>
      <c r="H618" s="79">
        <v>0</v>
      </c>
      <c r="I618" s="79">
        <v>0</v>
      </c>
      <c r="J618" s="43">
        <v>0</v>
      </c>
      <c r="K618" s="15"/>
      <c r="L618" s="3">
        <f t="shared" si="244"/>
        <v>18157.61</v>
      </c>
    </row>
    <row r="619" spans="1:13" ht="16.5">
      <c r="A619" s="193"/>
      <c r="B619" s="194"/>
      <c r="C619" s="41" t="s">
        <v>195</v>
      </c>
      <c r="D619" s="79">
        <v>0</v>
      </c>
      <c r="E619" s="79">
        <v>0</v>
      </c>
      <c r="F619" s="79">
        <v>0</v>
      </c>
      <c r="G619" s="79">
        <v>0</v>
      </c>
      <c r="H619" s="87">
        <f>H617</f>
        <v>3173.1</v>
      </c>
      <c r="I619" s="87">
        <f t="shared" ref="I619:J619" si="311">I617</f>
        <v>2553.3200000000002</v>
      </c>
      <c r="J619" s="87">
        <f t="shared" si="311"/>
        <v>2553.3200000000002</v>
      </c>
      <c r="K619" s="15"/>
      <c r="L619" s="3">
        <f t="shared" si="244"/>
        <v>8279.74</v>
      </c>
    </row>
    <row r="620" spans="1:13" ht="33">
      <c r="A620" s="193"/>
      <c r="B620" s="194"/>
      <c r="C620" s="17" t="s">
        <v>9</v>
      </c>
      <c r="D620" s="91">
        <f>D623</f>
        <v>499.99</v>
      </c>
      <c r="E620" s="87">
        <f>E623</f>
        <v>199.99</v>
      </c>
      <c r="F620" s="87">
        <f>F623</f>
        <v>14865.8</v>
      </c>
      <c r="G620" s="87">
        <f t="shared" ref="G620" si="312">G623</f>
        <v>2591.83</v>
      </c>
      <c r="H620" s="87">
        <f>H623+H626</f>
        <v>3173.1</v>
      </c>
      <c r="I620" s="87">
        <f t="shared" ref="I620:J620" si="313">I623+I626</f>
        <v>2553.3200000000002</v>
      </c>
      <c r="J620" s="87">
        <f t="shared" si="313"/>
        <v>2553.3200000000002</v>
      </c>
      <c r="K620" s="15"/>
      <c r="L620" s="3">
        <f t="shared" si="244"/>
        <v>26437.35</v>
      </c>
      <c r="M620" s="3"/>
    </row>
    <row r="621" spans="1:13" ht="16.5">
      <c r="A621" s="193"/>
      <c r="B621" s="194"/>
      <c r="C621" s="41" t="s">
        <v>194</v>
      </c>
      <c r="D621" s="87">
        <f>D620</f>
        <v>499.99</v>
      </c>
      <c r="E621" s="87">
        <f t="shared" ref="E621" si="314">E620</f>
        <v>199.99</v>
      </c>
      <c r="F621" s="87">
        <f t="shared" ref="F621" si="315">F620</f>
        <v>14865.8</v>
      </c>
      <c r="G621" s="87">
        <f t="shared" ref="G621" si="316">G620</f>
        <v>2591.83</v>
      </c>
      <c r="H621" s="79">
        <v>0</v>
      </c>
      <c r="I621" s="79">
        <v>0</v>
      </c>
      <c r="J621" s="79">
        <v>0</v>
      </c>
      <c r="K621" s="15"/>
      <c r="L621" s="3"/>
      <c r="M621" s="3"/>
    </row>
    <row r="622" spans="1:13" ht="16.5">
      <c r="A622" s="193"/>
      <c r="B622" s="194"/>
      <c r="C622" s="41" t="s">
        <v>195</v>
      </c>
      <c r="D622" s="79">
        <v>0</v>
      </c>
      <c r="E622" s="79">
        <v>0</v>
      </c>
      <c r="F622" s="79">
        <v>0</v>
      </c>
      <c r="G622" s="79">
        <v>0</v>
      </c>
      <c r="H622" s="87">
        <f>H620</f>
        <v>3173.1</v>
      </c>
      <c r="I622" s="87">
        <f t="shared" ref="I622:J622" si="317">I620</f>
        <v>2553.3200000000002</v>
      </c>
      <c r="J622" s="87">
        <f t="shared" si="317"/>
        <v>2553.3200000000002</v>
      </c>
      <c r="K622" s="15"/>
      <c r="L622" s="3"/>
      <c r="M622" s="3"/>
    </row>
    <row r="623" spans="1:13" ht="82.5">
      <c r="A623" s="193"/>
      <c r="B623" s="194"/>
      <c r="C623" s="142" t="s">
        <v>166</v>
      </c>
      <c r="D623" s="91">
        <f>D639</f>
        <v>499.99</v>
      </c>
      <c r="E623" s="87">
        <v>199.99</v>
      </c>
      <c r="F623" s="87">
        <f>F639+F654</f>
        <v>14865.8</v>
      </c>
      <c r="G623" s="87">
        <f t="shared" ref="G623:H623" si="318">G639+G654</f>
        <v>2591.83</v>
      </c>
      <c r="H623" s="87">
        <f t="shared" si="318"/>
        <v>531.9</v>
      </c>
      <c r="I623" s="87">
        <f>I625</f>
        <v>1276.6600000000001</v>
      </c>
      <c r="J623" s="87">
        <f>J625</f>
        <v>1276.6600000000001</v>
      </c>
      <c r="K623" s="15"/>
      <c r="L623" s="3">
        <f t="shared" si="244"/>
        <v>21242.83</v>
      </c>
    </row>
    <row r="624" spans="1:13" ht="16.5">
      <c r="A624" s="193"/>
      <c r="B624" s="194"/>
      <c r="C624" s="41" t="s">
        <v>194</v>
      </c>
      <c r="D624" s="87">
        <f>D623</f>
        <v>499.99</v>
      </c>
      <c r="E624" s="87">
        <f t="shared" ref="E624" si="319">E623</f>
        <v>199.99</v>
      </c>
      <c r="F624" s="87">
        <f t="shared" ref="F624" si="320">F623</f>
        <v>14865.8</v>
      </c>
      <c r="G624" s="87">
        <f t="shared" ref="G624" si="321">G623</f>
        <v>2591.83</v>
      </c>
      <c r="H624" s="79">
        <v>0</v>
      </c>
      <c r="I624" s="79">
        <v>0</v>
      </c>
      <c r="J624" s="79">
        <v>0</v>
      </c>
      <c r="K624" s="15"/>
      <c r="L624" s="3"/>
    </row>
    <row r="625" spans="1:12" ht="16.5">
      <c r="A625" s="193"/>
      <c r="B625" s="194"/>
      <c r="C625" s="41" t="s">
        <v>195</v>
      </c>
      <c r="D625" s="79">
        <v>0</v>
      </c>
      <c r="E625" s="79">
        <v>0</v>
      </c>
      <c r="F625" s="79">
        <v>0</v>
      </c>
      <c r="G625" s="79">
        <v>0</v>
      </c>
      <c r="H625" s="87">
        <f>H623</f>
        <v>531.9</v>
      </c>
      <c r="I625" s="87">
        <f>I626</f>
        <v>1276.6600000000001</v>
      </c>
      <c r="J625" s="87">
        <f>J626</f>
        <v>1276.6600000000001</v>
      </c>
      <c r="K625" s="15"/>
      <c r="L625" s="3"/>
    </row>
    <row r="626" spans="1:12" ht="16.5">
      <c r="A626" s="193"/>
      <c r="B626" s="194"/>
      <c r="C626" s="24" t="s">
        <v>125</v>
      </c>
      <c r="D626" s="121">
        <v>0</v>
      </c>
      <c r="E626" s="86">
        <v>0</v>
      </c>
      <c r="F626" s="87">
        <f>F656+F642</f>
        <v>14865.8</v>
      </c>
      <c r="G626" s="87">
        <f>G623</f>
        <v>2591.83</v>
      </c>
      <c r="H626" s="87">
        <f>H642</f>
        <v>2641.2</v>
      </c>
      <c r="I626" s="87">
        <f>I642</f>
        <v>1276.6600000000001</v>
      </c>
      <c r="J626" s="87">
        <f>J642</f>
        <v>1276.6600000000001</v>
      </c>
      <c r="K626" s="15"/>
      <c r="L626" s="3">
        <f t="shared" si="244"/>
        <v>22652.149999999998</v>
      </c>
    </row>
    <row r="627" spans="1:12" ht="16.5">
      <c r="A627" s="193"/>
      <c r="B627" s="194"/>
      <c r="C627" s="17" t="s">
        <v>21</v>
      </c>
      <c r="D627" s="121">
        <v>0</v>
      </c>
      <c r="E627" s="86">
        <v>0</v>
      </c>
      <c r="F627" s="86">
        <v>0</v>
      </c>
      <c r="G627" s="86">
        <v>0</v>
      </c>
      <c r="H627" s="86">
        <v>0</v>
      </c>
      <c r="I627" s="86">
        <v>0</v>
      </c>
      <c r="J627" s="60">
        <v>0</v>
      </c>
      <c r="K627" s="15"/>
      <c r="L627" s="3">
        <f t="shared" si="244"/>
        <v>0</v>
      </c>
    </row>
    <row r="628" spans="1:12" ht="33">
      <c r="A628" s="193"/>
      <c r="B628" s="194"/>
      <c r="C628" s="17" t="s">
        <v>18</v>
      </c>
      <c r="D628" s="121">
        <v>0</v>
      </c>
      <c r="E628" s="86">
        <v>0</v>
      </c>
      <c r="F628" s="86">
        <v>0</v>
      </c>
      <c r="G628" s="86">
        <v>0</v>
      </c>
      <c r="H628" s="86">
        <v>0</v>
      </c>
      <c r="I628" s="86">
        <v>0</v>
      </c>
      <c r="J628" s="60">
        <v>0</v>
      </c>
      <c r="K628" s="15"/>
      <c r="L628" s="3">
        <f t="shared" si="244"/>
        <v>0</v>
      </c>
    </row>
    <row r="629" spans="1:12" ht="16.5">
      <c r="A629" s="193"/>
      <c r="B629" s="194"/>
      <c r="C629" s="17" t="s">
        <v>12</v>
      </c>
      <c r="D629" s="121">
        <v>0</v>
      </c>
      <c r="E629" s="86">
        <v>0</v>
      </c>
      <c r="F629" s="86">
        <v>0</v>
      </c>
      <c r="G629" s="86">
        <v>0</v>
      </c>
      <c r="H629" s="86">
        <v>0</v>
      </c>
      <c r="I629" s="86">
        <v>0</v>
      </c>
      <c r="J629" s="60">
        <v>0</v>
      </c>
      <c r="K629" s="15"/>
      <c r="L629" s="3">
        <f t="shared" si="244"/>
        <v>0</v>
      </c>
    </row>
    <row r="630" spans="1:12" ht="16.5">
      <c r="A630" s="193"/>
      <c r="B630" s="194"/>
      <c r="C630" s="17" t="s">
        <v>27</v>
      </c>
      <c r="D630" s="121">
        <v>0</v>
      </c>
      <c r="E630" s="86">
        <v>0</v>
      </c>
      <c r="F630" s="86">
        <v>0</v>
      </c>
      <c r="G630" s="86">
        <v>0</v>
      </c>
      <c r="H630" s="86">
        <v>0</v>
      </c>
      <c r="I630" s="86">
        <v>0</v>
      </c>
      <c r="J630" s="60">
        <v>0</v>
      </c>
      <c r="K630" s="15"/>
      <c r="L630" s="3">
        <f t="shared" si="244"/>
        <v>0</v>
      </c>
    </row>
    <row r="631" spans="1:12" ht="33">
      <c r="A631" s="193"/>
      <c r="B631" s="204"/>
      <c r="C631" s="17" t="s">
        <v>14</v>
      </c>
      <c r="D631" s="121">
        <v>0</v>
      </c>
      <c r="E631" s="86">
        <v>0</v>
      </c>
      <c r="F631" s="86">
        <v>0</v>
      </c>
      <c r="G631" s="86">
        <v>0</v>
      </c>
      <c r="H631" s="86">
        <v>0</v>
      </c>
      <c r="I631" s="86">
        <v>0</v>
      </c>
      <c r="J631" s="60">
        <v>0</v>
      </c>
      <c r="K631" s="15"/>
      <c r="L631" s="3">
        <f t="shared" si="244"/>
        <v>0</v>
      </c>
    </row>
    <row r="632" spans="1:12" ht="16.5">
      <c r="A632" s="198" t="s">
        <v>110</v>
      </c>
      <c r="B632" s="47"/>
      <c r="C632" s="24"/>
      <c r="D632" s="24"/>
      <c r="E632" s="86"/>
      <c r="F632" s="86"/>
      <c r="G632" s="86"/>
      <c r="H632" s="86"/>
      <c r="I632" s="86"/>
      <c r="J632" s="60"/>
      <c r="K632" s="15"/>
      <c r="L632" s="3">
        <f t="shared" ref="L632:L718" si="322">E632+F632+G632+H632+I632+J632+D632</f>
        <v>0</v>
      </c>
    </row>
    <row r="633" spans="1:12" ht="49.5">
      <c r="A633" s="198"/>
      <c r="B633" s="46" t="s">
        <v>111</v>
      </c>
      <c r="C633" s="41" t="s">
        <v>196</v>
      </c>
      <c r="D633" s="131">
        <f>D636</f>
        <v>499.99</v>
      </c>
      <c r="E633" s="87">
        <f>E636</f>
        <v>199.99</v>
      </c>
      <c r="F633" s="87">
        <f>F636</f>
        <v>7500</v>
      </c>
      <c r="G633" s="87">
        <f t="shared" ref="G633:H633" si="323">G636</f>
        <v>2591.83</v>
      </c>
      <c r="H633" s="87">
        <f t="shared" si="323"/>
        <v>3173.1</v>
      </c>
      <c r="I633" s="87">
        <f>I636</f>
        <v>1276.6600000000001</v>
      </c>
      <c r="J633" s="59">
        <f>J636</f>
        <v>1276.6600000000001</v>
      </c>
      <c r="K633" s="15"/>
      <c r="L633" s="3">
        <f t="shared" si="322"/>
        <v>16518.23</v>
      </c>
    </row>
    <row r="634" spans="1:12" ht="17.25">
      <c r="A634" s="198"/>
      <c r="B634" s="25"/>
      <c r="C634" s="41" t="s">
        <v>194</v>
      </c>
      <c r="D634" s="87">
        <f>D633</f>
        <v>499.99</v>
      </c>
      <c r="E634" s="87">
        <f t="shared" ref="E634" si="324">E633</f>
        <v>199.99</v>
      </c>
      <c r="F634" s="87">
        <f t="shared" ref="F634" si="325">F633</f>
        <v>7500</v>
      </c>
      <c r="G634" s="87">
        <f t="shared" ref="G634" si="326">G633</f>
        <v>2591.83</v>
      </c>
      <c r="H634" s="79">
        <v>0</v>
      </c>
      <c r="I634" s="79">
        <v>0</v>
      </c>
      <c r="J634" s="79">
        <v>0</v>
      </c>
      <c r="K634" s="15"/>
      <c r="L634" s="3">
        <f t="shared" si="322"/>
        <v>10791.81</v>
      </c>
    </row>
    <row r="635" spans="1:12" ht="17.25">
      <c r="A635" s="198"/>
      <c r="B635" s="25"/>
      <c r="C635" s="41" t="s">
        <v>195</v>
      </c>
      <c r="D635" s="79">
        <v>0</v>
      </c>
      <c r="E635" s="79">
        <v>0</v>
      </c>
      <c r="F635" s="79">
        <v>0</v>
      </c>
      <c r="G635" s="79">
        <v>0</v>
      </c>
      <c r="H635" s="87">
        <f>H633</f>
        <v>3173.1</v>
      </c>
      <c r="I635" s="87">
        <f t="shared" ref="I635:J635" si="327">I633</f>
        <v>1276.6600000000001</v>
      </c>
      <c r="J635" s="87">
        <f t="shared" si="327"/>
        <v>1276.6600000000001</v>
      </c>
      <c r="K635" s="15"/>
      <c r="L635" s="3">
        <f t="shared" si="322"/>
        <v>5726.42</v>
      </c>
    </row>
    <row r="636" spans="1:12" ht="33">
      <c r="A636" s="198"/>
      <c r="B636" s="25"/>
      <c r="C636" s="24" t="s">
        <v>9</v>
      </c>
      <c r="D636" s="131">
        <f>D639</f>
        <v>499.99</v>
      </c>
      <c r="E636" s="87">
        <f>E639</f>
        <v>199.99</v>
      </c>
      <c r="F636" s="87">
        <f>F639</f>
        <v>7500</v>
      </c>
      <c r="G636" s="87">
        <f t="shared" ref="G636" si="328">G639</f>
        <v>2591.83</v>
      </c>
      <c r="H636" s="87">
        <f>H639+H642</f>
        <v>3173.1</v>
      </c>
      <c r="I636" s="87">
        <f t="shared" ref="I636:J636" si="329">I639+I642</f>
        <v>1276.6600000000001</v>
      </c>
      <c r="J636" s="87">
        <f t="shared" si="329"/>
        <v>1276.6600000000001</v>
      </c>
      <c r="K636" s="15"/>
      <c r="L636" s="3">
        <f t="shared" si="322"/>
        <v>16518.23</v>
      </c>
    </row>
    <row r="637" spans="1:12" ht="17.25">
      <c r="A637" s="198"/>
      <c r="B637" s="25"/>
      <c r="C637" s="41" t="s">
        <v>194</v>
      </c>
      <c r="D637" s="87">
        <f>D636</f>
        <v>499.99</v>
      </c>
      <c r="E637" s="87">
        <f t="shared" ref="E637" si="330">E636</f>
        <v>199.99</v>
      </c>
      <c r="F637" s="87">
        <f t="shared" ref="F637" si="331">F636</f>
        <v>7500</v>
      </c>
      <c r="G637" s="87">
        <f t="shared" ref="G637" si="332">G636</f>
        <v>2591.83</v>
      </c>
      <c r="H637" s="79">
        <v>0</v>
      </c>
      <c r="I637" s="79">
        <v>0</v>
      </c>
      <c r="J637" s="79">
        <v>0</v>
      </c>
      <c r="K637" s="15"/>
      <c r="L637" s="3"/>
    </row>
    <row r="638" spans="1:12" ht="17.25">
      <c r="A638" s="198"/>
      <c r="B638" s="25"/>
      <c r="C638" s="41" t="s">
        <v>195</v>
      </c>
      <c r="D638" s="79">
        <v>0</v>
      </c>
      <c r="E638" s="79">
        <v>0</v>
      </c>
      <c r="F638" s="79">
        <v>0</v>
      </c>
      <c r="G638" s="79">
        <v>0</v>
      </c>
      <c r="H638" s="87">
        <f>H636</f>
        <v>3173.1</v>
      </c>
      <c r="I638" s="87">
        <f t="shared" ref="I638:J638" si="333">I636</f>
        <v>1276.6600000000001</v>
      </c>
      <c r="J638" s="87">
        <f t="shared" si="333"/>
        <v>1276.6600000000001</v>
      </c>
      <c r="K638" s="15"/>
      <c r="L638" s="3"/>
    </row>
    <row r="639" spans="1:12" ht="82.5">
      <c r="A639" s="198"/>
      <c r="B639" s="25"/>
      <c r="C639" s="142" t="s">
        <v>166</v>
      </c>
      <c r="D639" s="131">
        <v>499.99</v>
      </c>
      <c r="E639" s="87">
        <v>199.99</v>
      </c>
      <c r="F639" s="87">
        <f>F642</f>
        <v>7500</v>
      </c>
      <c r="G639" s="87">
        <f>G642</f>
        <v>2591.83</v>
      </c>
      <c r="H639" s="87">
        <v>531.9</v>
      </c>
      <c r="I639" s="79">
        <v>0</v>
      </c>
      <c r="J639" s="79">
        <v>0</v>
      </c>
      <c r="K639" s="15"/>
      <c r="L639" s="3">
        <f t="shared" si="322"/>
        <v>11323.71</v>
      </c>
    </row>
    <row r="640" spans="1:12" ht="17.25">
      <c r="A640" s="198"/>
      <c r="B640" s="25"/>
      <c r="C640" s="41" t="s">
        <v>194</v>
      </c>
      <c r="D640" s="87">
        <f>D639</f>
        <v>499.99</v>
      </c>
      <c r="E640" s="87">
        <f t="shared" ref="E640" si="334">E639</f>
        <v>199.99</v>
      </c>
      <c r="F640" s="87">
        <f t="shared" ref="F640" si="335">F639</f>
        <v>7500</v>
      </c>
      <c r="G640" s="87">
        <f t="shared" ref="G640" si="336">G639</f>
        <v>2591.83</v>
      </c>
      <c r="H640" s="79">
        <v>0</v>
      </c>
      <c r="I640" s="79">
        <v>0</v>
      </c>
      <c r="J640" s="79">
        <v>0</v>
      </c>
      <c r="K640" s="15"/>
      <c r="L640" s="3"/>
    </row>
    <row r="641" spans="1:12" ht="17.25">
      <c r="A641" s="198"/>
      <c r="B641" s="25"/>
      <c r="C641" s="41" t="s">
        <v>195</v>
      </c>
      <c r="D641" s="79">
        <v>0</v>
      </c>
      <c r="E641" s="79">
        <v>0</v>
      </c>
      <c r="F641" s="79">
        <v>0</v>
      </c>
      <c r="G641" s="79">
        <v>0</v>
      </c>
      <c r="H641" s="87">
        <f>H639</f>
        <v>531.9</v>
      </c>
      <c r="I641" s="87">
        <f t="shared" ref="I641:J641" si="337">I639</f>
        <v>0</v>
      </c>
      <c r="J641" s="87">
        <f t="shared" si="337"/>
        <v>0</v>
      </c>
      <c r="K641" s="15"/>
      <c r="L641" s="3"/>
    </row>
    <row r="642" spans="1:12" ht="17.25">
      <c r="A642" s="198"/>
      <c r="B642" s="25"/>
      <c r="C642" s="24" t="s">
        <v>125</v>
      </c>
      <c r="D642" s="121">
        <f t="shared" ref="D642:E642" si="338">D679</f>
        <v>0</v>
      </c>
      <c r="E642" s="86">
        <f t="shared" si="338"/>
        <v>0</v>
      </c>
      <c r="F642" s="87">
        <v>7500</v>
      </c>
      <c r="G642" s="87">
        <v>2591.83</v>
      </c>
      <c r="H642" s="87">
        <v>2641.2</v>
      </c>
      <c r="I642" s="87">
        <f>I644</f>
        <v>1276.6600000000001</v>
      </c>
      <c r="J642" s="87">
        <f>J644</f>
        <v>1276.6600000000001</v>
      </c>
      <c r="K642" s="15"/>
      <c r="L642" s="3">
        <f t="shared" si="322"/>
        <v>15286.349999999999</v>
      </c>
    </row>
    <row r="643" spans="1:12" ht="17.25">
      <c r="A643" s="198"/>
      <c r="B643" s="25"/>
      <c r="C643" s="41" t="s">
        <v>194</v>
      </c>
      <c r="D643" s="169">
        <f>D642</f>
        <v>0</v>
      </c>
      <c r="E643" s="169">
        <f t="shared" ref="E643:G643" si="339">E642</f>
        <v>0</v>
      </c>
      <c r="F643" s="87">
        <f t="shared" si="339"/>
        <v>7500</v>
      </c>
      <c r="G643" s="169">
        <f t="shared" si="339"/>
        <v>2591.83</v>
      </c>
      <c r="H643" s="169">
        <v>0</v>
      </c>
      <c r="I643" s="169">
        <v>0</v>
      </c>
      <c r="J643" s="169">
        <v>0</v>
      </c>
      <c r="K643" s="15"/>
      <c r="L643" s="3"/>
    </row>
    <row r="644" spans="1:12" ht="17.25">
      <c r="A644" s="198"/>
      <c r="B644" s="25"/>
      <c r="C644" s="41" t="s">
        <v>195</v>
      </c>
      <c r="D644" s="169">
        <v>0</v>
      </c>
      <c r="E644" s="169">
        <v>0</v>
      </c>
      <c r="F644" s="169">
        <v>0</v>
      </c>
      <c r="G644" s="169">
        <v>0</v>
      </c>
      <c r="H644" s="87">
        <f>H642</f>
        <v>2641.2</v>
      </c>
      <c r="I644" s="87">
        <v>1276.6600000000001</v>
      </c>
      <c r="J644" s="87">
        <v>1276.6600000000001</v>
      </c>
      <c r="K644" s="15"/>
      <c r="L644" s="3"/>
    </row>
    <row r="645" spans="1:12" ht="33">
      <c r="A645" s="198"/>
      <c r="B645" s="25"/>
      <c r="C645" s="24" t="s">
        <v>18</v>
      </c>
      <c r="D645" s="121">
        <v>0</v>
      </c>
      <c r="E645" s="86">
        <v>0</v>
      </c>
      <c r="F645" s="86">
        <v>0</v>
      </c>
      <c r="G645" s="86">
        <v>0</v>
      </c>
      <c r="H645" s="86">
        <v>0</v>
      </c>
      <c r="I645" s="86">
        <v>0</v>
      </c>
      <c r="J645" s="60">
        <v>0</v>
      </c>
      <c r="K645" s="15"/>
      <c r="L645" s="3">
        <f t="shared" si="322"/>
        <v>0</v>
      </c>
    </row>
    <row r="646" spans="1:12" ht="17.25">
      <c r="A646" s="198"/>
      <c r="B646" s="25"/>
      <c r="C646" s="24" t="s">
        <v>12</v>
      </c>
      <c r="D646" s="121">
        <v>0</v>
      </c>
      <c r="E646" s="86">
        <v>0</v>
      </c>
      <c r="F646" s="86">
        <v>0</v>
      </c>
      <c r="G646" s="86">
        <v>0</v>
      </c>
      <c r="H646" s="86">
        <v>0</v>
      </c>
      <c r="I646" s="86">
        <v>0</v>
      </c>
      <c r="J646" s="60">
        <v>0</v>
      </c>
      <c r="K646" s="15"/>
      <c r="L646" s="3">
        <f t="shared" si="322"/>
        <v>0</v>
      </c>
    </row>
    <row r="647" spans="1:12" ht="17.25">
      <c r="A647" s="199"/>
      <c r="B647" s="25"/>
      <c r="C647" s="24" t="s">
        <v>27</v>
      </c>
      <c r="D647" s="121">
        <v>0</v>
      </c>
      <c r="E647" s="86">
        <v>0</v>
      </c>
      <c r="F647" s="86">
        <v>0</v>
      </c>
      <c r="G647" s="86">
        <v>0</v>
      </c>
      <c r="H647" s="86">
        <v>0</v>
      </c>
      <c r="I647" s="86">
        <v>0</v>
      </c>
      <c r="J647" s="60">
        <v>0</v>
      </c>
      <c r="K647" s="15"/>
      <c r="L647" s="3">
        <f t="shared" si="322"/>
        <v>0</v>
      </c>
    </row>
    <row r="648" spans="1:12" ht="16.5">
      <c r="A648" s="198" t="s">
        <v>112</v>
      </c>
      <c r="B648" s="47"/>
      <c r="C648" s="24"/>
      <c r="D648" s="24"/>
      <c r="E648" s="86"/>
      <c r="F648" s="86"/>
      <c r="G648" s="86"/>
      <c r="H648" s="86"/>
      <c r="I648" s="86"/>
      <c r="J648" s="60"/>
      <c r="K648" s="15"/>
      <c r="L648" s="3">
        <f t="shared" si="322"/>
        <v>0</v>
      </c>
    </row>
    <row r="649" spans="1:12" ht="49.5">
      <c r="A649" s="198"/>
      <c r="B649" s="46" t="s">
        <v>135</v>
      </c>
      <c r="C649" s="41" t="s">
        <v>196</v>
      </c>
      <c r="D649" s="79">
        <f>D652</f>
        <v>0</v>
      </c>
      <c r="E649" s="79">
        <f>E652</f>
        <v>0</v>
      </c>
      <c r="F649" s="87">
        <f>F652</f>
        <v>7365.8</v>
      </c>
      <c r="G649" s="79">
        <f t="shared" ref="G649:H649" si="340">G652</f>
        <v>0</v>
      </c>
      <c r="H649" s="79">
        <f t="shared" si="340"/>
        <v>0</v>
      </c>
      <c r="I649" s="79">
        <v>0</v>
      </c>
      <c r="J649" s="67">
        <v>0</v>
      </c>
      <c r="K649" s="15"/>
      <c r="L649" s="3">
        <f t="shared" si="322"/>
        <v>7365.8</v>
      </c>
    </row>
    <row r="650" spans="1:12" ht="17.25">
      <c r="A650" s="198"/>
      <c r="B650" s="25"/>
      <c r="C650" s="41" t="s">
        <v>194</v>
      </c>
      <c r="D650" s="79">
        <v>0</v>
      </c>
      <c r="E650" s="79">
        <v>0</v>
      </c>
      <c r="F650" s="87">
        <f>F649</f>
        <v>7365.8</v>
      </c>
      <c r="G650" s="79">
        <v>0</v>
      </c>
      <c r="H650" s="79">
        <v>0</v>
      </c>
      <c r="I650" s="79">
        <v>0</v>
      </c>
      <c r="J650" s="67">
        <v>0</v>
      </c>
      <c r="K650" s="15"/>
      <c r="L650" s="3">
        <f t="shared" si="322"/>
        <v>7365.8</v>
      </c>
    </row>
    <row r="651" spans="1:12" ht="17.25">
      <c r="A651" s="198"/>
      <c r="B651" s="25"/>
      <c r="C651" s="41" t="s">
        <v>195</v>
      </c>
      <c r="D651" s="79">
        <v>0</v>
      </c>
      <c r="E651" s="79">
        <v>0</v>
      </c>
      <c r="F651" s="79">
        <v>0</v>
      </c>
      <c r="G651" s="79">
        <v>0</v>
      </c>
      <c r="H651" s="79">
        <v>0</v>
      </c>
      <c r="I651" s="79">
        <v>0</v>
      </c>
      <c r="J651" s="67">
        <v>0</v>
      </c>
      <c r="K651" s="15"/>
      <c r="L651" s="3">
        <f t="shared" si="322"/>
        <v>0</v>
      </c>
    </row>
    <row r="652" spans="1:12" ht="33">
      <c r="A652" s="198"/>
      <c r="B652" s="25"/>
      <c r="C652" s="24" t="s">
        <v>9</v>
      </c>
      <c r="D652" s="121">
        <v>0</v>
      </c>
      <c r="E652" s="86">
        <v>0</v>
      </c>
      <c r="F652" s="87">
        <f>F654</f>
        <v>7365.8</v>
      </c>
      <c r="G652" s="86">
        <v>0</v>
      </c>
      <c r="H652" s="86">
        <v>0</v>
      </c>
      <c r="I652" s="79">
        <v>0</v>
      </c>
      <c r="J652" s="67">
        <v>0</v>
      </c>
      <c r="K652" s="15"/>
      <c r="L652" s="3">
        <f t="shared" si="322"/>
        <v>7365.8</v>
      </c>
    </row>
    <row r="653" spans="1:12" ht="17.25">
      <c r="A653" s="198"/>
      <c r="B653" s="25"/>
      <c r="C653" s="41" t="s">
        <v>194</v>
      </c>
      <c r="D653" s="79">
        <v>0</v>
      </c>
      <c r="E653" s="79">
        <v>0</v>
      </c>
      <c r="F653" s="87">
        <f>F652</f>
        <v>7365.8</v>
      </c>
      <c r="G653" s="79">
        <v>0</v>
      </c>
      <c r="H653" s="79">
        <v>0</v>
      </c>
      <c r="I653" s="79">
        <v>0</v>
      </c>
      <c r="J653" s="79">
        <v>0</v>
      </c>
      <c r="K653" s="15"/>
      <c r="L653" s="3"/>
    </row>
    <row r="654" spans="1:12" ht="82.5">
      <c r="A654" s="198"/>
      <c r="B654" s="25"/>
      <c r="C654" s="142" t="s">
        <v>166</v>
      </c>
      <c r="D654" s="121">
        <v>0</v>
      </c>
      <c r="E654" s="86">
        <v>0</v>
      </c>
      <c r="F654" s="87">
        <f>F656</f>
        <v>7365.8</v>
      </c>
      <c r="G654" s="86">
        <v>0</v>
      </c>
      <c r="H654" s="86">
        <v>0</v>
      </c>
      <c r="I654" s="79">
        <v>0</v>
      </c>
      <c r="J654" s="67">
        <v>0</v>
      </c>
      <c r="K654" s="15"/>
      <c r="L654" s="3">
        <f t="shared" si="322"/>
        <v>7365.8</v>
      </c>
    </row>
    <row r="655" spans="1:12" ht="17.25">
      <c r="A655" s="198"/>
      <c r="B655" s="25"/>
      <c r="C655" s="41" t="s">
        <v>194</v>
      </c>
      <c r="D655" s="79">
        <v>0</v>
      </c>
      <c r="E655" s="79">
        <v>0</v>
      </c>
      <c r="F655" s="87">
        <f>F654</f>
        <v>7365.8</v>
      </c>
      <c r="G655" s="79">
        <v>0</v>
      </c>
      <c r="H655" s="79">
        <v>0</v>
      </c>
      <c r="I655" s="79">
        <v>0</v>
      </c>
      <c r="J655" s="79">
        <v>0</v>
      </c>
      <c r="K655" s="15"/>
      <c r="L655" s="3"/>
    </row>
    <row r="656" spans="1:12" ht="17.25">
      <c r="A656" s="198"/>
      <c r="B656" s="25"/>
      <c r="C656" s="24" t="s">
        <v>125</v>
      </c>
      <c r="D656" s="121">
        <v>0</v>
      </c>
      <c r="E656" s="86">
        <v>0</v>
      </c>
      <c r="F656" s="87">
        <v>7365.8</v>
      </c>
      <c r="G656" s="86">
        <v>0</v>
      </c>
      <c r="H656" s="86">
        <v>0</v>
      </c>
      <c r="I656" s="79">
        <v>0</v>
      </c>
      <c r="J656" s="67">
        <v>0</v>
      </c>
      <c r="K656" s="15"/>
      <c r="L656" s="3">
        <f t="shared" si="322"/>
        <v>7365.8</v>
      </c>
    </row>
    <row r="657" spans="1:12" ht="33">
      <c r="A657" s="198"/>
      <c r="B657" s="25"/>
      <c r="C657" s="24" t="s">
        <v>18</v>
      </c>
      <c r="D657" s="121">
        <v>0</v>
      </c>
      <c r="E657" s="86">
        <v>0</v>
      </c>
      <c r="F657" s="86">
        <v>0</v>
      </c>
      <c r="G657" s="86">
        <v>0</v>
      </c>
      <c r="H657" s="86">
        <v>0</v>
      </c>
      <c r="I657" s="86">
        <v>0</v>
      </c>
      <c r="J657" s="60">
        <v>0</v>
      </c>
      <c r="K657" s="15"/>
      <c r="L657" s="3">
        <f t="shared" si="322"/>
        <v>0</v>
      </c>
    </row>
    <row r="658" spans="1:12" ht="17.25">
      <c r="A658" s="198"/>
      <c r="B658" s="25"/>
      <c r="C658" s="24" t="s">
        <v>12</v>
      </c>
      <c r="D658" s="121">
        <v>0</v>
      </c>
      <c r="E658" s="86">
        <v>0</v>
      </c>
      <c r="F658" s="86">
        <v>0</v>
      </c>
      <c r="G658" s="86">
        <v>0</v>
      </c>
      <c r="H658" s="86">
        <v>0</v>
      </c>
      <c r="I658" s="86">
        <v>0</v>
      </c>
      <c r="J658" s="60">
        <v>0</v>
      </c>
      <c r="K658" s="15"/>
      <c r="L658" s="3">
        <f t="shared" si="322"/>
        <v>0</v>
      </c>
    </row>
    <row r="659" spans="1:12" ht="17.25">
      <c r="A659" s="199"/>
      <c r="B659" s="25"/>
      <c r="C659" s="24" t="s">
        <v>27</v>
      </c>
      <c r="D659" s="121">
        <v>0</v>
      </c>
      <c r="E659" s="86">
        <v>0</v>
      </c>
      <c r="F659" s="86">
        <v>0</v>
      </c>
      <c r="G659" s="86">
        <v>0</v>
      </c>
      <c r="H659" s="86">
        <v>0</v>
      </c>
      <c r="I659" s="86">
        <v>0</v>
      </c>
      <c r="J659" s="60">
        <v>0</v>
      </c>
      <c r="K659" s="15"/>
      <c r="L659" s="3">
        <f t="shared" si="322"/>
        <v>0</v>
      </c>
    </row>
    <row r="660" spans="1:12" ht="33">
      <c r="A660" s="198" t="s">
        <v>43</v>
      </c>
      <c r="B660" s="45" t="s">
        <v>81</v>
      </c>
      <c r="C660" s="24"/>
      <c r="D660" s="24"/>
      <c r="E660" s="86"/>
      <c r="F660" s="86"/>
      <c r="G660" s="86"/>
      <c r="H660" s="86"/>
      <c r="I660" s="86"/>
      <c r="J660" s="60"/>
      <c r="K660" s="15"/>
      <c r="L660" s="3">
        <f t="shared" si="322"/>
        <v>0</v>
      </c>
    </row>
    <row r="661" spans="1:12" ht="49.5">
      <c r="A661" s="198"/>
      <c r="B661" s="46" t="s">
        <v>134</v>
      </c>
      <c r="C661" s="41" t="s">
        <v>196</v>
      </c>
      <c r="D661" s="132">
        <f>D664</f>
        <v>24032.22</v>
      </c>
      <c r="E661" s="87">
        <f t="shared" ref="E661:I661" si="341">E664</f>
        <v>29402.43</v>
      </c>
      <c r="F661" s="87">
        <f t="shared" si="341"/>
        <v>31721.66</v>
      </c>
      <c r="G661" s="87">
        <f t="shared" si="341"/>
        <v>43965.25</v>
      </c>
      <c r="H661" s="87">
        <f t="shared" si="341"/>
        <v>41800.950000000004</v>
      </c>
      <c r="I661" s="87">
        <f t="shared" si="341"/>
        <v>33354.81</v>
      </c>
      <c r="J661" s="59">
        <f t="shared" ref="J661" si="342">J664</f>
        <v>33362.36</v>
      </c>
      <c r="K661" s="15"/>
      <c r="L661" s="3">
        <f t="shared" si="322"/>
        <v>237639.68000000002</v>
      </c>
    </row>
    <row r="662" spans="1:12" ht="17.25">
      <c r="A662" s="198"/>
      <c r="B662" s="25"/>
      <c r="C662" s="41" t="s">
        <v>194</v>
      </c>
      <c r="D662" s="87">
        <f>D661</f>
        <v>24032.22</v>
      </c>
      <c r="E662" s="87">
        <f t="shared" ref="E662:G662" si="343">E661</f>
        <v>29402.43</v>
      </c>
      <c r="F662" s="87">
        <f t="shared" si="343"/>
        <v>31721.66</v>
      </c>
      <c r="G662" s="87">
        <f t="shared" si="343"/>
        <v>43965.25</v>
      </c>
      <c r="H662" s="86">
        <v>0</v>
      </c>
      <c r="I662" s="86">
        <v>0</v>
      </c>
      <c r="J662" s="60">
        <v>0</v>
      </c>
      <c r="K662" s="15"/>
      <c r="L662" s="3">
        <f t="shared" si="322"/>
        <v>129121.56</v>
      </c>
    </row>
    <row r="663" spans="1:12" ht="17.25">
      <c r="A663" s="198"/>
      <c r="B663" s="25"/>
      <c r="C663" s="41" t="s">
        <v>195</v>
      </c>
      <c r="D663" s="121">
        <v>0</v>
      </c>
      <c r="E663" s="86">
        <v>0</v>
      </c>
      <c r="F663" s="86">
        <v>0</v>
      </c>
      <c r="G663" s="86">
        <v>0</v>
      </c>
      <c r="H663" s="87">
        <f>H661</f>
        <v>41800.950000000004</v>
      </c>
      <c r="I663" s="87">
        <f t="shared" ref="I663:J663" si="344">I661</f>
        <v>33354.81</v>
      </c>
      <c r="J663" s="87">
        <f t="shared" si="344"/>
        <v>33362.36</v>
      </c>
      <c r="K663" s="15"/>
      <c r="L663" s="3">
        <f t="shared" si="322"/>
        <v>108518.12000000001</v>
      </c>
    </row>
    <row r="664" spans="1:12" ht="33">
      <c r="A664" s="198"/>
      <c r="B664" s="25"/>
      <c r="C664" s="24" t="s">
        <v>9</v>
      </c>
      <c r="D664" s="87">
        <f>D667</f>
        <v>24032.22</v>
      </c>
      <c r="E664" s="87">
        <f>E667</f>
        <v>29402.43</v>
      </c>
      <c r="F664" s="87">
        <f t="shared" ref="F664:J664" si="345">F667</f>
        <v>31721.66</v>
      </c>
      <c r="G664" s="87">
        <f t="shared" si="345"/>
        <v>43965.25</v>
      </c>
      <c r="H664" s="87">
        <f t="shared" si="345"/>
        <v>41800.950000000004</v>
      </c>
      <c r="I664" s="87">
        <f t="shared" si="345"/>
        <v>33354.81</v>
      </c>
      <c r="J664" s="59">
        <f t="shared" si="345"/>
        <v>33362.36</v>
      </c>
      <c r="K664" s="15"/>
      <c r="L664" s="3">
        <f t="shared" si="322"/>
        <v>237639.68000000002</v>
      </c>
    </row>
    <row r="665" spans="1:12" ht="17.25">
      <c r="A665" s="198"/>
      <c r="B665" s="25"/>
      <c r="C665" s="41" t="s">
        <v>194</v>
      </c>
      <c r="D665" s="87">
        <f>D664</f>
        <v>24032.22</v>
      </c>
      <c r="E665" s="87">
        <f t="shared" ref="E665" si="346">E664</f>
        <v>29402.43</v>
      </c>
      <c r="F665" s="87">
        <f t="shared" ref="F665" si="347">F664</f>
        <v>31721.66</v>
      </c>
      <c r="G665" s="87">
        <f t="shared" ref="G665" si="348">G664</f>
        <v>43965.25</v>
      </c>
      <c r="H665" s="172">
        <v>0</v>
      </c>
      <c r="I665" s="172">
        <v>0</v>
      </c>
      <c r="J665" s="172">
        <v>0</v>
      </c>
      <c r="K665" s="15"/>
      <c r="L665" s="3"/>
    </row>
    <row r="666" spans="1:12" ht="17.25">
      <c r="A666" s="198"/>
      <c r="B666" s="25"/>
      <c r="C666" s="41" t="s">
        <v>195</v>
      </c>
      <c r="D666" s="172">
        <v>0</v>
      </c>
      <c r="E666" s="172">
        <v>0</v>
      </c>
      <c r="F666" s="172">
        <v>0</v>
      </c>
      <c r="G666" s="172">
        <v>0</v>
      </c>
      <c r="H666" s="87">
        <f>H664</f>
        <v>41800.950000000004</v>
      </c>
      <c r="I666" s="87">
        <f t="shared" ref="I666:J666" si="349">I664</f>
        <v>33354.81</v>
      </c>
      <c r="J666" s="87">
        <f t="shared" si="349"/>
        <v>33362.36</v>
      </c>
      <c r="K666" s="15"/>
      <c r="L666" s="3"/>
    </row>
    <row r="667" spans="1:12" ht="82.5">
      <c r="A667" s="198"/>
      <c r="B667" s="25"/>
      <c r="C667" s="142" t="s">
        <v>166</v>
      </c>
      <c r="D667" s="87">
        <f>D670+D678</f>
        <v>24032.22</v>
      </c>
      <c r="E667" s="87">
        <f>E670+E678</f>
        <v>29402.43</v>
      </c>
      <c r="F667" s="87">
        <f>F678+F684</f>
        <v>31721.66</v>
      </c>
      <c r="G667" s="87">
        <f t="shared" ref="G667" si="350">G678+G684</f>
        <v>43965.25</v>
      </c>
      <c r="H667" s="87">
        <f>H678+H684</f>
        <v>41800.950000000004</v>
      </c>
      <c r="I667" s="87">
        <f t="shared" ref="I667" si="351">I678+I684</f>
        <v>33354.81</v>
      </c>
      <c r="J667" s="59">
        <f t="shared" ref="J667" si="352">J678+J684</f>
        <v>33362.36</v>
      </c>
      <c r="K667" s="15"/>
      <c r="L667" s="3">
        <f t="shared" si="322"/>
        <v>237639.68000000002</v>
      </c>
    </row>
    <row r="668" spans="1:12" ht="17.25">
      <c r="A668" s="198"/>
      <c r="B668" s="25"/>
      <c r="C668" s="41" t="s">
        <v>194</v>
      </c>
      <c r="D668" s="87">
        <f>D667</f>
        <v>24032.22</v>
      </c>
      <c r="E668" s="87">
        <f t="shared" ref="E668" si="353">E667</f>
        <v>29402.43</v>
      </c>
      <c r="F668" s="87">
        <f t="shared" ref="F668" si="354">F667</f>
        <v>31721.66</v>
      </c>
      <c r="G668" s="87">
        <f t="shared" ref="G668" si="355">G667</f>
        <v>43965.25</v>
      </c>
      <c r="H668" s="172">
        <v>0</v>
      </c>
      <c r="I668" s="172">
        <v>0</v>
      </c>
      <c r="J668" s="172">
        <v>0</v>
      </c>
      <c r="K668" s="15"/>
      <c r="L668" s="3"/>
    </row>
    <row r="669" spans="1:12" ht="17.25">
      <c r="A669" s="198"/>
      <c r="B669" s="25"/>
      <c r="C669" s="41" t="s">
        <v>195</v>
      </c>
      <c r="D669" s="172">
        <v>0</v>
      </c>
      <c r="E669" s="172">
        <v>0</v>
      </c>
      <c r="F669" s="172">
        <v>0</v>
      </c>
      <c r="G669" s="172">
        <v>0</v>
      </c>
      <c r="H669" s="87">
        <f>H667</f>
        <v>41800.950000000004</v>
      </c>
      <c r="I669" s="87">
        <f t="shared" ref="I669:J669" si="356">I667</f>
        <v>33354.81</v>
      </c>
      <c r="J669" s="87">
        <f t="shared" si="356"/>
        <v>33362.36</v>
      </c>
      <c r="K669" s="15"/>
      <c r="L669" s="3"/>
    </row>
    <row r="670" spans="1:12" ht="33">
      <c r="A670" s="198"/>
      <c r="B670" s="25"/>
      <c r="C670" s="24" t="s">
        <v>124</v>
      </c>
      <c r="D670" s="121">
        <f t="shared" ref="D670:E670" si="357">D693</f>
        <v>23233.57</v>
      </c>
      <c r="E670" s="86">
        <f t="shared" si="357"/>
        <v>27028.26</v>
      </c>
      <c r="F670" s="87">
        <f>F693</f>
        <v>29702.66</v>
      </c>
      <c r="G670" s="87">
        <f t="shared" ref="G670" si="358">G693</f>
        <v>40455.620000000003</v>
      </c>
      <c r="H670" s="87">
        <f>H693</f>
        <v>40566.120000000003</v>
      </c>
      <c r="I670" s="87">
        <f t="shared" ref="I670:J670" si="359">I693</f>
        <v>33354.81</v>
      </c>
      <c r="J670" s="87">
        <f t="shared" si="359"/>
        <v>33362.36</v>
      </c>
      <c r="K670" s="15"/>
      <c r="L670" s="3">
        <f t="shared" si="322"/>
        <v>227703.40000000002</v>
      </c>
    </row>
    <row r="671" spans="1:12" ht="33">
      <c r="A671" s="198"/>
      <c r="B671" s="25"/>
      <c r="C671" s="24" t="s">
        <v>18</v>
      </c>
      <c r="D671" s="121">
        <v>0</v>
      </c>
      <c r="E671" s="86">
        <v>0</v>
      </c>
      <c r="F671" s="86">
        <v>0</v>
      </c>
      <c r="G671" s="86">
        <v>0</v>
      </c>
      <c r="H671" s="86">
        <v>0</v>
      </c>
      <c r="I671" s="86">
        <v>0</v>
      </c>
      <c r="J671" s="60">
        <v>0</v>
      </c>
      <c r="K671" s="15"/>
      <c r="L671" s="3">
        <f t="shared" si="322"/>
        <v>0</v>
      </c>
    </row>
    <row r="672" spans="1:12" ht="17.25">
      <c r="A672" s="198"/>
      <c r="B672" s="25"/>
      <c r="C672" s="24" t="s">
        <v>12</v>
      </c>
      <c r="D672" s="121">
        <v>0</v>
      </c>
      <c r="E672" s="86">
        <v>0</v>
      </c>
      <c r="F672" s="86">
        <v>0</v>
      </c>
      <c r="G672" s="86">
        <v>0</v>
      </c>
      <c r="H672" s="86">
        <v>0</v>
      </c>
      <c r="I672" s="86">
        <v>0</v>
      </c>
      <c r="J672" s="60">
        <v>0</v>
      </c>
      <c r="K672" s="15"/>
      <c r="L672" s="3">
        <f t="shared" si="322"/>
        <v>0</v>
      </c>
    </row>
    <row r="673" spans="1:12" ht="17.25">
      <c r="A673" s="199"/>
      <c r="B673" s="25"/>
      <c r="C673" s="24" t="s">
        <v>27</v>
      </c>
      <c r="D673" s="121">
        <v>0</v>
      </c>
      <c r="E673" s="86">
        <v>0</v>
      </c>
      <c r="F673" s="86">
        <v>0</v>
      </c>
      <c r="G673" s="86">
        <v>0</v>
      </c>
      <c r="H673" s="86">
        <v>0</v>
      </c>
      <c r="I673" s="86">
        <v>0</v>
      </c>
      <c r="J673" s="60">
        <v>0</v>
      </c>
      <c r="K673" s="15"/>
      <c r="L673" s="3">
        <f t="shared" si="322"/>
        <v>0</v>
      </c>
    </row>
    <row r="674" spans="1:12" ht="165">
      <c r="A674" s="35" t="s">
        <v>44</v>
      </c>
      <c r="B674" s="141" t="s">
        <v>187</v>
      </c>
      <c r="C674" s="41" t="s">
        <v>196</v>
      </c>
      <c r="D674" s="131">
        <f>D677</f>
        <v>798.65</v>
      </c>
      <c r="E674" s="87">
        <f>E677</f>
        <v>2374.17</v>
      </c>
      <c r="F674" s="87">
        <f>F677</f>
        <v>2019</v>
      </c>
      <c r="G674" s="87">
        <f t="shared" ref="G674:H674" si="360">G677</f>
        <v>3509.63</v>
      </c>
      <c r="H674" s="87">
        <f t="shared" si="360"/>
        <v>1234.83</v>
      </c>
      <c r="I674" s="79">
        <f>I677</f>
        <v>0</v>
      </c>
      <c r="J674" s="79">
        <f>J677</f>
        <v>0</v>
      </c>
      <c r="K674" s="15"/>
      <c r="L674" s="3">
        <f t="shared" si="322"/>
        <v>9936.2800000000007</v>
      </c>
    </row>
    <row r="675" spans="1:12" ht="16.5">
      <c r="A675" s="32"/>
      <c r="B675" s="30"/>
      <c r="C675" s="41" t="s">
        <v>194</v>
      </c>
      <c r="D675" s="121">
        <f>D674</f>
        <v>798.65</v>
      </c>
      <c r="E675" s="172">
        <f t="shared" ref="E675:G675" si="361">E674</f>
        <v>2374.17</v>
      </c>
      <c r="F675" s="172">
        <f t="shared" si="361"/>
        <v>2019</v>
      </c>
      <c r="G675" s="172">
        <f t="shared" si="361"/>
        <v>3509.63</v>
      </c>
      <c r="H675" s="86">
        <v>0</v>
      </c>
      <c r="I675" s="79">
        <v>0</v>
      </c>
      <c r="J675" s="79">
        <v>0</v>
      </c>
      <c r="K675" s="15"/>
      <c r="L675" s="3">
        <f t="shared" si="322"/>
        <v>8701.4500000000007</v>
      </c>
    </row>
    <row r="676" spans="1:12" ht="16.5">
      <c r="A676" s="32"/>
      <c r="B676" s="30"/>
      <c r="C676" s="41" t="s">
        <v>195</v>
      </c>
      <c r="D676" s="121">
        <v>0</v>
      </c>
      <c r="E676" s="86">
        <v>0</v>
      </c>
      <c r="F676" s="86">
        <v>0</v>
      </c>
      <c r="G676" s="86">
        <v>0</v>
      </c>
      <c r="H676" s="87">
        <f>H674</f>
        <v>1234.83</v>
      </c>
      <c r="I676" s="79">
        <v>0</v>
      </c>
      <c r="J676" s="79">
        <v>0</v>
      </c>
      <c r="K676" s="15"/>
      <c r="L676" s="3">
        <f t="shared" si="322"/>
        <v>1234.83</v>
      </c>
    </row>
    <row r="677" spans="1:12" ht="33">
      <c r="A677" s="32"/>
      <c r="B677" s="30"/>
      <c r="C677" s="24" t="s">
        <v>9</v>
      </c>
      <c r="D677" s="131">
        <f>D678</f>
        <v>798.65</v>
      </c>
      <c r="E677" s="87">
        <f>E678</f>
        <v>2374.17</v>
      </c>
      <c r="F677" s="87">
        <f>F678</f>
        <v>2019</v>
      </c>
      <c r="G677" s="87">
        <f t="shared" ref="G677:H677" si="362">G678</f>
        <v>3509.63</v>
      </c>
      <c r="H677" s="87">
        <f t="shared" si="362"/>
        <v>1234.83</v>
      </c>
      <c r="I677" s="79">
        <f>I678</f>
        <v>0</v>
      </c>
      <c r="J677" s="79">
        <f>J678</f>
        <v>0</v>
      </c>
      <c r="K677" s="15"/>
      <c r="L677" s="3">
        <f t="shared" si="322"/>
        <v>9936.2800000000007</v>
      </c>
    </row>
    <row r="678" spans="1:12" ht="82.5">
      <c r="A678" s="32"/>
      <c r="B678" s="30"/>
      <c r="C678" s="142" t="s">
        <v>166</v>
      </c>
      <c r="D678" s="131">
        <v>798.65</v>
      </c>
      <c r="E678" s="87">
        <v>2374.17</v>
      </c>
      <c r="F678" s="87">
        <v>2019</v>
      </c>
      <c r="G678" s="87">
        <v>3509.63</v>
      </c>
      <c r="H678" s="87">
        <v>1234.83</v>
      </c>
      <c r="I678" s="79">
        <v>0</v>
      </c>
      <c r="J678" s="79">
        <v>0</v>
      </c>
      <c r="K678" s="15"/>
      <c r="L678" s="3">
        <f t="shared" si="322"/>
        <v>9936.2800000000007</v>
      </c>
    </row>
    <row r="679" spans="1:12" ht="33">
      <c r="A679" s="32"/>
      <c r="B679" s="30"/>
      <c r="C679" s="24" t="s">
        <v>124</v>
      </c>
      <c r="D679" s="121">
        <v>0</v>
      </c>
      <c r="E679" s="86">
        <v>0</v>
      </c>
      <c r="F679" s="86">
        <v>0</v>
      </c>
      <c r="G679" s="86">
        <v>0</v>
      </c>
      <c r="H679" s="86">
        <v>0</v>
      </c>
      <c r="I679" s="86">
        <v>0</v>
      </c>
      <c r="J679" s="60">
        <v>0</v>
      </c>
      <c r="K679" s="15"/>
      <c r="L679" s="3">
        <f t="shared" si="322"/>
        <v>0</v>
      </c>
    </row>
    <row r="680" spans="1:12" ht="16.5">
      <c r="A680" s="32"/>
      <c r="B680" s="30"/>
      <c r="C680" s="24" t="s">
        <v>21</v>
      </c>
      <c r="D680" s="121">
        <v>0</v>
      </c>
      <c r="E680" s="86">
        <v>0</v>
      </c>
      <c r="F680" s="86">
        <v>0</v>
      </c>
      <c r="G680" s="86">
        <v>0</v>
      </c>
      <c r="H680" s="86">
        <v>0</v>
      </c>
      <c r="I680" s="86">
        <v>0</v>
      </c>
      <c r="J680" s="60">
        <v>0</v>
      </c>
      <c r="K680" s="15"/>
      <c r="L680" s="3">
        <f t="shared" si="322"/>
        <v>0</v>
      </c>
    </row>
    <row r="681" spans="1:12" ht="33">
      <c r="A681" s="32"/>
      <c r="B681" s="30"/>
      <c r="C681" s="24" t="s">
        <v>18</v>
      </c>
      <c r="D681" s="121">
        <v>0</v>
      </c>
      <c r="E681" s="86">
        <v>0</v>
      </c>
      <c r="F681" s="86">
        <v>0</v>
      </c>
      <c r="G681" s="86">
        <v>0</v>
      </c>
      <c r="H681" s="86">
        <v>0</v>
      </c>
      <c r="I681" s="86">
        <v>0</v>
      </c>
      <c r="J681" s="60">
        <v>0</v>
      </c>
      <c r="K681" s="15"/>
      <c r="L681" s="3">
        <f t="shared" si="322"/>
        <v>0</v>
      </c>
    </row>
    <row r="682" spans="1:12" ht="16.5">
      <c r="A682" s="32"/>
      <c r="B682" s="30"/>
      <c r="C682" s="24" t="s">
        <v>12</v>
      </c>
      <c r="D682" s="121">
        <v>0</v>
      </c>
      <c r="E682" s="86">
        <v>0</v>
      </c>
      <c r="F682" s="86">
        <v>0</v>
      </c>
      <c r="G682" s="86">
        <v>0</v>
      </c>
      <c r="H682" s="86">
        <v>0</v>
      </c>
      <c r="I682" s="86">
        <v>0</v>
      </c>
      <c r="J682" s="60">
        <v>0</v>
      </c>
      <c r="K682" s="15"/>
      <c r="L682" s="3">
        <f t="shared" si="322"/>
        <v>0</v>
      </c>
    </row>
    <row r="683" spans="1:12" ht="16.5">
      <c r="A683" s="32"/>
      <c r="B683" s="30"/>
      <c r="C683" s="24" t="s">
        <v>27</v>
      </c>
      <c r="D683" s="121">
        <v>0</v>
      </c>
      <c r="E683" s="86">
        <v>0</v>
      </c>
      <c r="F683" s="86">
        <v>0</v>
      </c>
      <c r="G683" s="86">
        <v>0</v>
      </c>
      <c r="H683" s="86">
        <v>0</v>
      </c>
      <c r="I683" s="86">
        <v>0</v>
      </c>
      <c r="J683" s="60">
        <v>0</v>
      </c>
      <c r="K683" s="15"/>
      <c r="L683" s="3">
        <f t="shared" si="322"/>
        <v>0</v>
      </c>
    </row>
    <row r="684" spans="1:12" ht="135.75" customHeight="1">
      <c r="A684" s="35" t="s">
        <v>45</v>
      </c>
      <c r="B684" s="36" t="s">
        <v>96</v>
      </c>
      <c r="C684" s="41" t="s">
        <v>196</v>
      </c>
      <c r="D684" s="131">
        <f>D687</f>
        <v>23233.57</v>
      </c>
      <c r="E684" s="86">
        <f>E687</f>
        <v>27028.26</v>
      </c>
      <c r="F684" s="87">
        <f>F687</f>
        <v>29702.66</v>
      </c>
      <c r="G684" s="86">
        <f>G687</f>
        <v>40455.620000000003</v>
      </c>
      <c r="H684" s="86">
        <f t="shared" ref="H684:I684" si="363">H687</f>
        <v>40566.120000000003</v>
      </c>
      <c r="I684" s="87">
        <f t="shared" si="363"/>
        <v>33354.81</v>
      </c>
      <c r="J684" s="60">
        <f t="shared" ref="J684" si="364">J687</f>
        <v>33362.36</v>
      </c>
      <c r="K684" s="15"/>
      <c r="L684" s="3">
        <f t="shared" si="322"/>
        <v>227703.40000000002</v>
      </c>
    </row>
    <row r="685" spans="1:12" ht="16.5">
      <c r="A685" s="32"/>
      <c r="B685" s="30"/>
      <c r="C685" s="41" t="s">
        <v>194</v>
      </c>
      <c r="D685" s="121">
        <f>D684</f>
        <v>23233.57</v>
      </c>
      <c r="E685" s="172">
        <f t="shared" ref="E685:G685" si="365">E684</f>
        <v>27028.26</v>
      </c>
      <c r="F685" s="172">
        <f t="shared" si="365"/>
        <v>29702.66</v>
      </c>
      <c r="G685" s="172">
        <f t="shared" si="365"/>
        <v>40455.620000000003</v>
      </c>
      <c r="H685" s="86">
        <v>0</v>
      </c>
      <c r="I685" s="86">
        <v>0</v>
      </c>
      <c r="J685" s="60">
        <v>0</v>
      </c>
      <c r="K685" s="15"/>
      <c r="L685" s="3">
        <f t="shared" si="322"/>
        <v>120420.11000000002</v>
      </c>
    </row>
    <row r="686" spans="1:12" ht="16.5">
      <c r="A686" s="32"/>
      <c r="B686" s="30"/>
      <c r="C686" s="41" t="s">
        <v>195</v>
      </c>
      <c r="D686" s="121">
        <v>0</v>
      </c>
      <c r="E686" s="86">
        <v>0</v>
      </c>
      <c r="F686" s="86">
        <v>0</v>
      </c>
      <c r="G686" s="86">
        <v>0</v>
      </c>
      <c r="H686" s="86">
        <f>H684</f>
        <v>40566.120000000003</v>
      </c>
      <c r="I686" s="87">
        <f t="shared" ref="I686:J686" si="366">I684</f>
        <v>33354.81</v>
      </c>
      <c r="J686" s="172">
        <f t="shared" si="366"/>
        <v>33362.36</v>
      </c>
      <c r="K686" s="15"/>
      <c r="L686" s="3">
        <f t="shared" si="322"/>
        <v>107283.29</v>
      </c>
    </row>
    <row r="687" spans="1:12" ht="33">
      <c r="A687" s="32"/>
      <c r="B687" s="30"/>
      <c r="C687" s="24" t="s">
        <v>9</v>
      </c>
      <c r="D687" s="131">
        <f t="shared" ref="D687:J687" si="367">D690</f>
        <v>23233.57</v>
      </c>
      <c r="E687" s="86">
        <f t="shared" si="367"/>
        <v>27028.26</v>
      </c>
      <c r="F687" s="87">
        <f t="shared" si="367"/>
        <v>29702.66</v>
      </c>
      <c r="G687" s="86">
        <f t="shared" si="367"/>
        <v>40455.620000000003</v>
      </c>
      <c r="H687" s="86">
        <f t="shared" si="367"/>
        <v>40566.120000000003</v>
      </c>
      <c r="I687" s="87">
        <f t="shared" si="367"/>
        <v>33354.81</v>
      </c>
      <c r="J687" s="60">
        <f t="shared" si="367"/>
        <v>33362.36</v>
      </c>
      <c r="K687" s="15"/>
      <c r="L687" s="3">
        <f t="shared" si="322"/>
        <v>227703.40000000002</v>
      </c>
    </row>
    <row r="688" spans="1:12" ht="16.5">
      <c r="A688" s="32"/>
      <c r="B688" s="30"/>
      <c r="C688" s="41" t="s">
        <v>194</v>
      </c>
      <c r="D688" s="172">
        <f>D687</f>
        <v>23233.57</v>
      </c>
      <c r="E688" s="172">
        <f t="shared" ref="E688" si="368">E687</f>
        <v>27028.26</v>
      </c>
      <c r="F688" s="172">
        <f t="shared" ref="F688" si="369">F687</f>
        <v>29702.66</v>
      </c>
      <c r="G688" s="172">
        <f t="shared" ref="G688" si="370">G687</f>
        <v>40455.620000000003</v>
      </c>
      <c r="H688" s="172">
        <v>0</v>
      </c>
      <c r="I688" s="172">
        <v>0</v>
      </c>
      <c r="J688" s="172">
        <v>0</v>
      </c>
      <c r="K688" s="15"/>
      <c r="L688" s="3"/>
    </row>
    <row r="689" spans="1:12" ht="16.5">
      <c r="A689" s="32"/>
      <c r="B689" s="30"/>
      <c r="C689" s="41" t="s">
        <v>195</v>
      </c>
      <c r="D689" s="172">
        <v>0</v>
      </c>
      <c r="E689" s="172">
        <v>0</v>
      </c>
      <c r="F689" s="172">
        <v>0</v>
      </c>
      <c r="G689" s="172">
        <v>0</v>
      </c>
      <c r="H689" s="172">
        <f>H687</f>
        <v>40566.120000000003</v>
      </c>
      <c r="I689" s="87">
        <f t="shared" ref="I689:J689" si="371">I687</f>
        <v>33354.81</v>
      </c>
      <c r="J689" s="172">
        <f t="shared" si="371"/>
        <v>33362.36</v>
      </c>
      <c r="K689" s="15"/>
      <c r="L689" s="3"/>
    </row>
    <row r="690" spans="1:12" ht="82.5">
      <c r="A690" s="32"/>
      <c r="B690" s="30"/>
      <c r="C690" s="142" t="s">
        <v>166</v>
      </c>
      <c r="D690" s="131">
        <f>D693</f>
        <v>23233.57</v>
      </c>
      <c r="E690" s="86">
        <f t="shared" ref="E690:F690" si="372">E693</f>
        <v>27028.26</v>
      </c>
      <c r="F690" s="87">
        <f t="shared" si="372"/>
        <v>29702.66</v>
      </c>
      <c r="G690" s="86">
        <f>G693</f>
        <v>40455.620000000003</v>
      </c>
      <c r="H690" s="86">
        <f t="shared" ref="H690:J690" si="373">H693</f>
        <v>40566.120000000003</v>
      </c>
      <c r="I690" s="87">
        <f t="shared" si="373"/>
        <v>33354.81</v>
      </c>
      <c r="J690" s="60">
        <f t="shared" si="373"/>
        <v>33362.36</v>
      </c>
      <c r="K690" s="15"/>
      <c r="L690" s="3">
        <f t="shared" si="322"/>
        <v>227703.40000000002</v>
      </c>
    </row>
    <row r="691" spans="1:12" ht="16.5">
      <c r="A691" s="32"/>
      <c r="B691" s="30"/>
      <c r="C691" s="41" t="s">
        <v>194</v>
      </c>
      <c r="D691" s="172">
        <f>D690</f>
        <v>23233.57</v>
      </c>
      <c r="E691" s="172">
        <f t="shared" ref="E691" si="374">E690</f>
        <v>27028.26</v>
      </c>
      <c r="F691" s="172">
        <f t="shared" ref="F691" si="375">F690</f>
        <v>29702.66</v>
      </c>
      <c r="G691" s="172">
        <f t="shared" ref="G691" si="376">G690</f>
        <v>40455.620000000003</v>
      </c>
      <c r="H691" s="172">
        <v>0</v>
      </c>
      <c r="I691" s="172">
        <v>0</v>
      </c>
      <c r="J691" s="172">
        <v>0</v>
      </c>
      <c r="K691" s="15"/>
      <c r="L691" s="3"/>
    </row>
    <row r="692" spans="1:12" ht="16.5">
      <c r="A692" s="32"/>
      <c r="B692" s="30"/>
      <c r="C692" s="41" t="s">
        <v>195</v>
      </c>
      <c r="D692" s="172">
        <v>0</v>
      </c>
      <c r="E692" s="172">
        <v>0</v>
      </c>
      <c r="F692" s="172">
        <v>0</v>
      </c>
      <c r="G692" s="172">
        <v>0</v>
      </c>
      <c r="H692" s="172">
        <f>H690</f>
        <v>40566.120000000003</v>
      </c>
      <c r="I692" s="87">
        <f t="shared" ref="I692:J692" si="377">I690</f>
        <v>33354.81</v>
      </c>
      <c r="J692" s="172">
        <f t="shared" si="377"/>
        <v>33362.36</v>
      </c>
      <c r="K692" s="15"/>
      <c r="L692" s="3"/>
    </row>
    <row r="693" spans="1:12" ht="33">
      <c r="A693" s="32"/>
      <c r="B693" s="30"/>
      <c r="C693" s="24" t="s">
        <v>124</v>
      </c>
      <c r="D693" s="131">
        <v>23233.57</v>
      </c>
      <c r="E693" s="86">
        <v>27028.26</v>
      </c>
      <c r="F693" s="87">
        <v>29702.66</v>
      </c>
      <c r="G693" s="87">
        <v>40455.620000000003</v>
      </c>
      <c r="H693" s="87">
        <v>40566.120000000003</v>
      </c>
      <c r="I693" s="87">
        <v>33354.81</v>
      </c>
      <c r="J693" s="60">
        <v>33362.36</v>
      </c>
      <c r="K693" s="15"/>
      <c r="L693" s="3">
        <f t="shared" si="322"/>
        <v>227703.40000000002</v>
      </c>
    </row>
    <row r="694" spans="1:12" ht="16.5">
      <c r="A694" s="32"/>
      <c r="B694" s="30"/>
      <c r="C694" s="24" t="s">
        <v>21</v>
      </c>
      <c r="D694" s="175">
        <v>0</v>
      </c>
      <c r="E694" s="86">
        <v>0</v>
      </c>
      <c r="F694" s="86">
        <v>0</v>
      </c>
      <c r="G694" s="86">
        <v>0</v>
      </c>
      <c r="H694" s="86">
        <v>0</v>
      </c>
      <c r="I694" s="86">
        <v>0</v>
      </c>
      <c r="J694" s="60">
        <v>0</v>
      </c>
      <c r="K694" s="15"/>
      <c r="L694" s="3">
        <f t="shared" si="322"/>
        <v>0</v>
      </c>
    </row>
    <row r="695" spans="1:12" ht="33">
      <c r="A695" s="32"/>
      <c r="B695" s="30"/>
      <c r="C695" s="24" t="s">
        <v>18</v>
      </c>
      <c r="D695" s="175">
        <v>0</v>
      </c>
      <c r="E695" s="86">
        <v>0</v>
      </c>
      <c r="F695" s="86">
        <v>0</v>
      </c>
      <c r="G695" s="86">
        <v>0</v>
      </c>
      <c r="H695" s="86">
        <v>0</v>
      </c>
      <c r="I695" s="86">
        <v>0</v>
      </c>
      <c r="J695" s="60">
        <v>0</v>
      </c>
      <c r="K695" s="15"/>
      <c r="L695" s="3">
        <f t="shared" si="322"/>
        <v>0</v>
      </c>
    </row>
    <row r="696" spans="1:12" ht="16.5">
      <c r="A696" s="32"/>
      <c r="B696" s="30"/>
      <c r="C696" s="24" t="s">
        <v>12</v>
      </c>
      <c r="D696" s="175">
        <v>0</v>
      </c>
      <c r="E696" s="86">
        <v>0</v>
      </c>
      <c r="F696" s="86">
        <v>0</v>
      </c>
      <c r="G696" s="86">
        <v>0</v>
      </c>
      <c r="H696" s="86">
        <v>0</v>
      </c>
      <c r="I696" s="86">
        <v>0</v>
      </c>
      <c r="J696" s="60">
        <v>0</v>
      </c>
      <c r="K696" s="15"/>
      <c r="L696" s="3">
        <f t="shared" si="322"/>
        <v>0</v>
      </c>
    </row>
    <row r="697" spans="1:12" ht="16.5">
      <c r="A697" s="33"/>
      <c r="B697" s="34"/>
      <c r="C697" s="24" t="s">
        <v>27</v>
      </c>
      <c r="D697" s="175">
        <v>0</v>
      </c>
      <c r="E697" s="86">
        <v>0</v>
      </c>
      <c r="F697" s="86">
        <v>0</v>
      </c>
      <c r="G697" s="86">
        <v>0</v>
      </c>
      <c r="H697" s="86">
        <v>0</v>
      </c>
      <c r="I697" s="86">
        <v>0</v>
      </c>
      <c r="J697" s="60">
        <v>0</v>
      </c>
      <c r="K697" s="15"/>
      <c r="L697" s="3">
        <f t="shared" si="322"/>
        <v>0</v>
      </c>
    </row>
    <row r="698" spans="1:12" ht="33">
      <c r="A698" s="201" t="s">
        <v>46</v>
      </c>
      <c r="B698" s="22" t="s">
        <v>47</v>
      </c>
      <c r="C698" s="17"/>
      <c r="D698" s="91">
        <v>80683.89</v>
      </c>
      <c r="E698" s="87">
        <f>E699+E718</f>
        <v>43028.729999999996</v>
      </c>
      <c r="F698" s="87">
        <f>F699</f>
        <v>84527.950000000012</v>
      </c>
      <c r="G698" s="87">
        <f>G699</f>
        <v>32574.02</v>
      </c>
      <c r="H698" s="87">
        <f>H699</f>
        <v>62193.869999999995</v>
      </c>
      <c r="I698" s="79">
        <f>I699+I718</f>
        <v>0</v>
      </c>
      <c r="J698" s="79">
        <f>J699+J718</f>
        <v>0</v>
      </c>
      <c r="K698" s="15"/>
      <c r="L698" s="3">
        <f t="shared" si="322"/>
        <v>303008.46000000002</v>
      </c>
    </row>
    <row r="699" spans="1:12" ht="181.5">
      <c r="A699" s="198"/>
      <c r="B699" s="20" t="s">
        <v>48</v>
      </c>
      <c r="C699" s="41" t="s">
        <v>196</v>
      </c>
      <c r="D699" s="132">
        <f>D700+D716</f>
        <v>80683.89</v>
      </c>
      <c r="E699" s="87">
        <f>E703+E706</f>
        <v>38815.5</v>
      </c>
      <c r="F699" s="87">
        <f>F703+F706+F718</f>
        <v>84527.950000000012</v>
      </c>
      <c r="G699" s="87">
        <f>G703+G706+G718</f>
        <v>32574.02</v>
      </c>
      <c r="H699" s="87">
        <f>H705+H706+H718</f>
        <v>62193.869999999995</v>
      </c>
      <c r="I699" s="79">
        <f>I703+I706+I718</f>
        <v>0</v>
      </c>
      <c r="J699" s="79">
        <f>J703+J706+J718</f>
        <v>0</v>
      </c>
      <c r="K699" s="15"/>
      <c r="L699" s="3">
        <f t="shared" si="322"/>
        <v>298795.23</v>
      </c>
    </row>
    <row r="700" spans="1:12" ht="16.5">
      <c r="A700" s="198"/>
      <c r="B700" s="46"/>
      <c r="C700" s="41" t="s">
        <v>194</v>
      </c>
      <c r="D700" s="131">
        <f>D703+D706</f>
        <v>77691.09</v>
      </c>
      <c r="E700" s="132">
        <f t="shared" ref="E700:G700" si="378">E699</f>
        <v>38815.5</v>
      </c>
      <c r="F700" s="132">
        <f t="shared" si="378"/>
        <v>84527.950000000012</v>
      </c>
      <c r="G700" s="131">
        <f t="shared" si="378"/>
        <v>32574.02</v>
      </c>
      <c r="H700" s="172">
        <v>0</v>
      </c>
      <c r="I700" s="172">
        <v>0</v>
      </c>
      <c r="J700" s="172">
        <v>0</v>
      </c>
      <c r="K700" s="15"/>
      <c r="L700" s="3"/>
    </row>
    <row r="701" spans="1:12" ht="16.5">
      <c r="A701" s="198"/>
      <c r="B701" s="46"/>
      <c r="C701" s="41" t="s">
        <v>195</v>
      </c>
      <c r="D701" s="131">
        <v>0</v>
      </c>
      <c r="E701" s="79">
        <v>0</v>
      </c>
      <c r="F701" s="79">
        <v>0</v>
      </c>
      <c r="G701" s="79">
        <v>0</v>
      </c>
      <c r="H701" s="87">
        <f>H699</f>
        <v>62193.869999999995</v>
      </c>
      <c r="I701" s="79">
        <f t="shared" ref="I701:J701" si="379">I699</f>
        <v>0</v>
      </c>
      <c r="J701" s="79">
        <f t="shared" si="379"/>
        <v>0</v>
      </c>
      <c r="K701" s="15"/>
      <c r="L701" s="3"/>
    </row>
    <row r="702" spans="1:12" ht="17.25">
      <c r="A702" s="198"/>
      <c r="B702" s="25"/>
      <c r="C702" s="24" t="s">
        <v>5</v>
      </c>
      <c r="D702" s="131">
        <v>0</v>
      </c>
      <c r="E702" s="86">
        <v>0</v>
      </c>
      <c r="F702" s="86">
        <v>0</v>
      </c>
      <c r="G702" s="86">
        <v>0</v>
      </c>
      <c r="H702" s="86">
        <v>0</v>
      </c>
      <c r="I702" s="86">
        <v>0</v>
      </c>
      <c r="J702" s="60">
        <v>0</v>
      </c>
      <c r="K702" s="15"/>
      <c r="L702" s="3">
        <f t="shared" si="322"/>
        <v>0</v>
      </c>
    </row>
    <row r="703" spans="1:12" ht="33">
      <c r="A703" s="198"/>
      <c r="B703" s="25"/>
      <c r="C703" s="24" t="s">
        <v>7</v>
      </c>
      <c r="D703" s="131">
        <v>49193.93</v>
      </c>
      <c r="E703" s="87">
        <f>E705</f>
        <v>20163.580000000002</v>
      </c>
      <c r="F703" s="87">
        <f>F704+F705</f>
        <v>58442.16</v>
      </c>
      <c r="G703" s="87">
        <f>G704+G705</f>
        <v>16339.71</v>
      </c>
      <c r="H703" s="87">
        <f>H704+H705</f>
        <v>28900</v>
      </c>
      <c r="I703" s="86">
        <v>0</v>
      </c>
      <c r="J703" s="60">
        <v>0</v>
      </c>
      <c r="K703" s="15"/>
      <c r="L703" s="3">
        <f t="shared" si="322"/>
        <v>173039.38</v>
      </c>
    </row>
    <row r="704" spans="1:12" ht="82.5">
      <c r="A704" s="198"/>
      <c r="B704" s="25"/>
      <c r="C704" s="142" t="s">
        <v>166</v>
      </c>
      <c r="D704" s="131">
        <v>31147.09</v>
      </c>
      <c r="E704" s="86">
        <v>0</v>
      </c>
      <c r="F704" s="86">
        <f>F854</f>
        <v>41588.79</v>
      </c>
      <c r="G704" s="86">
        <f>G854+G902</f>
        <v>0</v>
      </c>
      <c r="H704" s="86">
        <v>0</v>
      </c>
      <c r="I704" s="86">
        <v>0</v>
      </c>
      <c r="J704" s="60">
        <v>0</v>
      </c>
      <c r="K704" s="15"/>
      <c r="L704" s="3">
        <f t="shared" si="322"/>
        <v>72735.88</v>
      </c>
    </row>
    <row r="705" spans="1:15" ht="49.5">
      <c r="A705" s="198"/>
      <c r="B705" s="25"/>
      <c r="C705" s="24" t="s">
        <v>175</v>
      </c>
      <c r="D705" s="131">
        <v>18046.84</v>
      </c>
      <c r="E705" s="87">
        <f>E805</f>
        <v>20163.580000000002</v>
      </c>
      <c r="F705" s="87">
        <f>F805</f>
        <v>16853.37</v>
      </c>
      <c r="G705" s="87">
        <f>G805</f>
        <v>16339.71</v>
      </c>
      <c r="H705" s="87">
        <f>H805+H914</f>
        <v>28900</v>
      </c>
      <c r="I705" s="86">
        <v>0</v>
      </c>
      <c r="J705" s="60">
        <v>0</v>
      </c>
      <c r="K705" s="15"/>
      <c r="L705" s="3">
        <f t="shared" si="322"/>
        <v>100303.5</v>
      </c>
    </row>
    <row r="706" spans="1:15" ht="33">
      <c r="A706" s="198"/>
      <c r="B706" s="25"/>
      <c r="C706" s="24" t="s">
        <v>9</v>
      </c>
      <c r="D706" s="131">
        <v>28497.16</v>
      </c>
      <c r="E706" s="87">
        <f>E709+E712</f>
        <v>18651.919999999998</v>
      </c>
      <c r="F706" s="87">
        <f t="shared" ref="F706" si="380">F709+F712</f>
        <v>23716.99</v>
      </c>
      <c r="G706" s="87">
        <f>G709+G712</f>
        <v>14334.010000000002</v>
      </c>
      <c r="H706" s="87">
        <f t="shared" ref="H706:I706" si="381">H709+H712</f>
        <v>30869.37</v>
      </c>
      <c r="I706" s="79">
        <f t="shared" si="381"/>
        <v>0</v>
      </c>
      <c r="J706" s="79">
        <f t="shared" ref="J706" si="382">J709+J712</f>
        <v>0</v>
      </c>
      <c r="K706" s="15"/>
      <c r="L706" s="3">
        <f t="shared" si="322"/>
        <v>116069.45000000001</v>
      </c>
    </row>
    <row r="707" spans="1:15" ht="17.25">
      <c r="A707" s="198"/>
      <c r="B707" s="25"/>
      <c r="C707" s="41" t="s">
        <v>194</v>
      </c>
      <c r="D707" s="131">
        <f>D706</f>
        <v>28497.16</v>
      </c>
      <c r="E707" s="131">
        <f t="shared" ref="E707:G707" si="383">E706</f>
        <v>18651.919999999998</v>
      </c>
      <c r="F707" s="131">
        <f t="shared" si="383"/>
        <v>23716.99</v>
      </c>
      <c r="G707" s="131">
        <f t="shared" si="383"/>
        <v>14334.010000000002</v>
      </c>
      <c r="H707" s="172">
        <v>0</v>
      </c>
      <c r="I707" s="172">
        <v>0</v>
      </c>
      <c r="J707" s="172">
        <v>0</v>
      </c>
      <c r="K707" s="15"/>
      <c r="L707" s="3"/>
    </row>
    <row r="708" spans="1:15" ht="17.25">
      <c r="A708" s="198"/>
      <c r="B708" s="25"/>
      <c r="C708" s="41" t="s">
        <v>195</v>
      </c>
      <c r="D708" s="131">
        <v>0</v>
      </c>
      <c r="E708" s="79">
        <v>0</v>
      </c>
      <c r="F708" s="79">
        <v>0</v>
      </c>
      <c r="G708" s="79">
        <v>0</v>
      </c>
      <c r="H708" s="87">
        <f>H706</f>
        <v>30869.37</v>
      </c>
      <c r="I708" s="79">
        <f t="shared" ref="I708:J708" si="384">I706</f>
        <v>0</v>
      </c>
      <c r="J708" s="79">
        <f t="shared" si="384"/>
        <v>0</v>
      </c>
      <c r="K708" s="15"/>
      <c r="L708" s="3"/>
    </row>
    <row r="709" spans="1:15" ht="82.5">
      <c r="A709" s="198"/>
      <c r="B709" s="25"/>
      <c r="C709" s="142" t="s">
        <v>166</v>
      </c>
      <c r="D709" s="122">
        <v>14528.38</v>
      </c>
      <c r="E709" s="87">
        <f>E727+E788+E829+E770+0</f>
        <v>4053.0200000000004</v>
      </c>
      <c r="F709" s="87">
        <f>F770+F788+F858+F755</f>
        <v>3997.77</v>
      </c>
      <c r="G709" s="87">
        <f>G755+G788+G858+G904+G770</f>
        <v>2668.7200000000003</v>
      </c>
      <c r="H709" s="87">
        <f>H721+H770+H788+H809+H858+0</f>
        <v>4618.91</v>
      </c>
      <c r="I709" s="79">
        <f>I721+I770+I788+I809+I858</f>
        <v>0</v>
      </c>
      <c r="J709" s="79">
        <f>J721+J770+J788+J809+J858</f>
        <v>0</v>
      </c>
      <c r="K709" s="15"/>
      <c r="L709" s="3">
        <f t="shared" si="322"/>
        <v>29866.800000000003</v>
      </c>
      <c r="M709" s="3"/>
      <c r="O709" s="3" t="e">
        <f>H705+H709+H712+#REF!</f>
        <v>#REF!</v>
      </c>
    </row>
    <row r="710" spans="1:15" ht="17.25">
      <c r="A710" s="198"/>
      <c r="B710" s="25"/>
      <c r="C710" s="41" t="s">
        <v>194</v>
      </c>
      <c r="D710" s="171">
        <f>D709</f>
        <v>14528.38</v>
      </c>
      <c r="E710" s="171">
        <f t="shared" ref="E710:G710" si="385">E709</f>
        <v>4053.0200000000004</v>
      </c>
      <c r="F710" s="171">
        <f t="shared" si="385"/>
        <v>3997.77</v>
      </c>
      <c r="G710" s="171">
        <f t="shared" si="385"/>
        <v>2668.7200000000003</v>
      </c>
      <c r="H710" s="172">
        <v>0</v>
      </c>
      <c r="I710" s="172">
        <v>0</v>
      </c>
      <c r="J710" s="172">
        <v>0</v>
      </c>
      <c r="K710" s="15"/>
      <c r="L710" s="3"/>
      <c r="M710" s="3"/>
    </row>
    <row r="711" spans="1:15" ht="17.25">
      <c r="A711" s="198"/>
      <c r="B711" s="25"/>
      <c r="C711" s="41" t="s">
        <v>195</v>
      </c>
      <c r="D711" s="171">
        <v>0</v>
      </c>
      <c r="E711" s="79">
        <v>0</v>
      </c>
      <c r="F711" s="79">
        <v>0</v>
      </c>
      <c r="G711" s="79">
        <v>0</v>
      </c>
      <c r="H711" s="87">
        <f>H709</f>
        <v>4618.91</v>
      </c>
      <c r="I711" s="79">
        <f t="shared" ref="I711:J711" si="386">I709</f>
        <v>0</v>
      </c>
      <c r="J711" s="79">
        <f t="shared" si="386"/>
        <v>0</v>
      </c>
      <c r="K711" s="15"/>
      <c r="L711" s="3"/>
      <c r="M711" s="3"/>
    </row>
    <row r="712" spans="1:15" ht="49.5">
      <c r="A712" s="198"/>
      <c r="B712" s="25"/>
      <c r="C712" s="24" t="s">
        <v>175</v>
      </c>
      <c r="D712" s="131">
        <v>13968.78</v>
      </c>
      <c r="E712" s="87">
        <f>E773+E810+E730+0</f>
        <v>14598.9</v>
      </c>
      <c r="F712" s="87">
        <f>F730+F773+F806</f>
        <v>19719.22</v>
      </c>
      <c r="G712" s="87">
        <f>G810+0+G791</f>
        <v>11665.29</v>
      </c>
      <c r="H712" s="87">
        <f>H773+H810+H730+0+H791</f>
        <v>26250.46</v>
      </c>
      <c r="I712" s="79">
        <f>I773+I810+I730+0</f>
        <v>0</v>
      </c>
      <c r="J712" s="79">
        <f>J773+J810+J730+0</f>
        <v>0</v>
      </c>
      <c r="K712" s="15"/>
      <c r="L712" s="3">
        <f t="shared" si="322"/>
        <v>86202.65</v>
      </c>
      <c r="M712" s="3"/>
    </row>
    <row r="713" spans="1:15" ht="17.25">
      <c r="A713" s="198"/>
      <c r="B713" s="25"/>
      <c r="C713" s="41" t="s">
        <v>194</v>
      </c>
      <c r="D713" s="131">
        <f>D712</f>
        <v>13968.78</v>
      </c>
      <c r="E713" s="131">
        <f t="shared" ref="E713:G713" si="387">E712</f>
        <v>14598.9</v>
      </c>
      <c r="F713" s="131">
        <f t="shared" si="387"/>
        <v>19719.22</v>
      </c>
      <c r="G713" s="131">
        <f t="shared" si="387"/>
        <v>11665.29</v>
      </c>
      <c r="H713" s="79">
        <v>0</v>
      </c>
      <c r="I713" s="79">
        <v>0</v>
      </c>
      <c r="J713" s="79">
        <v>0</v>
      </c>
      <c r="K713" s="15"/>
      <c r="L713" s="3"/>
      <c r="M713" s="3"/>
    </row>
    <row r="714" spans="1:15" ht="17.25">
      <c r="A714" s="198"/>
      <c r="B714" s="25"/>
      <c r="C714" s="41" t="s">
        <v>195</v>
      </c>
      <c r="D714" s="131">
        <v>0</v>
      </c>
      <c r="E714" s="79">
        <v>0</v>
      </c>
      <c r="F714" s="79">
        <v>0</v>
      </c>
      <c r="G714" s="79">
        <v>0</v>
      </c>
      <c r="H714" s="87">
        <f>H712</f>
        <v>26250.46</v>
      </c>
      <c r="I714" s="79">
        <f t="shared" ref="I714:J714" si="388">I712</f>
        <v>0</v>
      </c>
      <c r="J714" s="79">
        <f t="shared" si="388"/>
        <v>0</v>
      </c>
      <c r="K714" s="15"/>
      <c r="L714" s="3"/>
      <c r="M714" s="3"/>
    </row>
    <row r="715" spans="1:15" ht="17.25">
      <c r="A715" s="198"/>
      <c r="B715" s="25"/>
      <c r="C715" s="24" t="s">
        <v>123</v>
      </c>
      <c r="D715" s="131">
        <v>229.81</v>
      </c>
      <c r="E715" s="87">
        <f>E775+E732+E793+E758</f>
        <v>1466.02</v>
      </c>
      <c r="F715" s="79">
        <f>F793+F775</f>
        <v>0</v>
      </c>
      <c r="G715" s="79">
        <f>G793+G775</f>
        <v>0</v>
      </c>
      <c r="H715" s="79">
        <f>H793+H775</f>
        <v>0</v>
      </c>
      <c r="I715" s="79">
        <f>I775++I732+I793</f>
        <v>0</v>
      </c>
      <c r="J715" s="79">
        <f>J775++J732+J793</f>
        <v>0</v>
      </c>
      <c r="K715" s="15"/>
      <c r="L715" s="3">
        <f t="shared" si="322"/>
        <v>1695.83</v>
      </c>
    </row>
    <row r="716" spans="1:15" ht="17.25">
      <c r="A716" s="198"/>
      <c r="B716" s="25"/>
      <c r="C716" s="24" t="s">
        <v>21</v>
      </c>
      <c r="D716" s="87">
        <f>D718</f>
        <v>2992.8</v>
      </c>
      <c r="E716" s="87">
        <f>E718</f>
        <v>4213.2299999999996</v>
      </c>
      <c r="F716" s="87">
        <f>F813</f>
        <v>2368.8000000000002</v>
      </c>
      <c r="G716" s="87">
        <f>G718</f>
        <v>1900.3</v>
      </c>
      <c r="H716" s="87">
        <f>H717+H718</f>
        <v>2424.5</v>
      </c>
      <c r="I716" s="86">
        <v>0</v>
      </c>
      <c r="J716" s="60">
        <v>0</v>
      </c>
      <c r="K716" s="15"/>
      <c r="L716" s="3">
        <f t="shared" si="322"/>
        <v>13899.630000000001</v>
      </c>
    </row>
    <row r="717" spans="1:15" ht="82.5">
      <c r="A717" s="198"/>
      <c r="B717" s="25"/>
      <c r="C717" s="142" t="s">
        <v>166</v>
      </c>
      <c r="D717" s="131">
        <v>0</v>
      </c>
      <c r="E717" s="86">
        <v>0</v>
      </c>
      <c r="F717" s="86">
        <v>0</v>
      </c>
      <c r="G717" s="86">
        <v>0</v>
      </c>
      <c r="H717" s="86">
        <v>0</v>
      </c>
      <c r="I717" s="79">
        <v>0</v>
      </c>
      <c r="J717" s="79">
        <v>0</v>
      </c>
      <c r="K717" s="15"/>
      <c r="L717" s="3">
        <f t="shared" si="322"/>
        <v>0</v>
      </c>
    </row>
    <row r="718" spans="1:15" ht="49.5">
      <c r="A718" s="198"/>
      <c r="B718" s="25"/>
      <c r="C718" s="24" t="s">
        <v>175</v>
      </c>
      <c r="D718" s="132">
        <v>2992.8</v>
      </c>
      <c r="E718" s="87">
        <f>E817</f>
        <v>4213.2299999999996</v>
      </c>
      <c r="F718" s="87">
        <v>2368.8000000000002</v>
      </c>
      <c r="G718" s="87">
        <f>G817</f>
        <v>1900.3</v>
      </c>
      <c r="H718" s="87">
        <f>H817</f>
        <v>2424.5</v>
      </c>
      <c r="I718" s="79">
        <v>0</v>
      </c>
      <c r="J718" s="79">
        <v>0</v>
      </c>
      <c r="K718" s="15"/>
      <c r="L718" s="3">
        <f t="shared" si="322"/>
        <v>13899.630000000001</v>
      </c>
    </row>
    <row r="719" spans="1:15" ht="17.25">
      <c r="A719" s="198"/>
      <c r="B719" s="27"/>
      <c r="C719" s="24" t="s">
        <v>27</v>
      </c>
      <c r="D719" s="121">
        <v>0</v>
      </c>
      <c r="E719" s="86">
        <v>0</v>
      </c>
      <c r="F719" s="86">
        <v>0</v>
      </c>
      <c r="G719" s="86">
        <v>0</v>
      </c>
      <c r="H719" s="86">
        <v>0</v>
      </c>
      <c r="I719" s="79">
        <v>0</v>
      </c>
      <c r="J719" s="79">
        <v>0</v>
      </c>
      <c r="K719" s="15"/>
      <c r="L719" s="3">
        <f t="shared" ref="L719:L802" si="389">E719+F719+G719+H719+I719+J719+D719</f>
        <v>0</v>
      </c>
    </row>
    <row r="720" spans="1:15" ht="16.5">
      <c r="A720" s="196" t="s">
        <v>61</v>
      </c>
      <c r="B720" s="203" t="s">
        <v>86</v>
      </c>
      <c r="C720" s="17"/>
      <c r="D720" s="123"/>
      <c r="E720" s="86"/>
      <c r="F720" s="86"/>
      <c r="G720" s="86"/>
      <c r="H720" s="86"/>
      <c r="I720" s="79"/>
      <c r="J720" s="79"/>
      <c r="K720" s="15"/>
      <c r="L720" s="3">
        <f t="shared" si="389"/>
        <v>0</v>
      </c>
    </row>
    <row r="721" spans="1:12" ht="16.5">
      <c r="A721" s="196"/>
      <c r="B721" s="194"/>
      <c r="C721" s="41" t="s">
        <v>196</v>
      </c>
      <c r="D721" s="129">
        <v>11883.8</v>
      </c>
      <c r="E721" s="86">
        <f t="shared" ref="E721" si="390">E724</f>
        <v>3721.08</v>
      </c>
      <c r="F721" s="87">
        <f>F749</f>
        <v>699.86</v>
      </c>
      <c r="G721" s="87">
        <f t="shared" ref="G721:I721" si="391">G724</f>
        <v>1227.28</v>
      </c>
      <c r="H721" s="86">
        <f t="shared" si="391"/>
        <v>595.55999999999995</v>
      </c>
      <c r="I721" s="79">
        <f t="shared" si="391"/>
        <v>0</v>
      </c>
      <c r="J721" s="79">
        <f t="shared" ref="J721" si="392">J724</f>
        <v>0</v>
      </c>
      <c r="K721" s="15"/>
      <c r="L721" s="3">
        <f t="shared" si="389"/>
        <v>18127.579999999998</v>
      </c>
    </row>
    <row r="722" spans="1:12" ht="16.5">
      <c r="A722" s="196"/>
      <c r="B722" s="194"/>
      <c r="C722" s="41" t="s">
        <v>194</v>
      </c>
      <c r="D722" s="87">
        <f>D721</f>
        <v>11883.8</v>
      </c>
      <c r="E722" s="87">
        <f t="shared" ref="E722:G722" si="393">E721</f>
        <v>3721.08</v>
      </c>
      <c r="F722" s="87">
        <f t="shared" si="393"/>
        <v>699.86</v>
      </c>
      <c r="G722" s="87">
        <f t="shared" si="393"/>
        <v>1227.28</v>
      </c>
      <c r="H722" s="86">
        <v>0</v>
      </c>
      <c r="I722" s="79">
        <v>0</v>
      </c>
      <c r="J722" s="79">
        <v>0</v>
      </c>
      <c r="K722" s="15"/>
      <c r="L722" s="3">
        <f t="shared" si="389"/>
        <v>17532.019999999997</v>
      </c>
    </row>
    <row r="723" spans="1:12" ht="16.5">
      <c r="A723" s="196"/>
      <c r="B723" s="194"/>
      <c r="C723" s="41" t="s">
        <v>195</v>
      </c>
      <c r="D723" s="121">
        <v>0</v>
      </c>
      <c r="E723" s="86">
        <v>0</v>
      </c>
      <c r="F723" s="86">
        <v>0</v>
      </c>
      <c r="G723" s="79">
        <v>0</v>
      </c>
      <c r="H723" s="86">
        <f>H721</f>
        <v>595.55999999999995</v>
      </c>
      <c r="I723" s="79">
        <v>0</v>
      </c>
      <c r="J723" s="79">
        <v>0</v>
      </c>
      <c r="K723" s="15"/>
      <c r="L723" s="3">
        <f t="shared" si="389"/>
        <v>595.55999999999995</v>
      </c>
    </row>
    <row r="724" spans="1:12" ht="33">
      <c r="A724" s="196"/>
      <c r="B724" s="194"/>
      <c r="C724" s="17" t="s">
        <v>9</v>
      </c>
      <c r="D724" s="129">
        <v>11883.8</v>
      </c>
      <c r="E724" s="87">
        <f>E727+E730</f>
        <v>3721.08</v>
      </c>
      <c r="F724" s="87">
        <f>F727</f>
        <v>699.86</v>
      </c>
      <c r="G724" s="87">
        <f>G727</f>
        <v>1227.28</v>
      </c>
      <c r="H724" s="87">
        <f t="shared" ref="H724:J724" si="394">H727</f>
        <v>595.55999999999995</v>
      </c>
      <c r="I724" s="79">
        <f t="shared" si="394"/>
        <v>0</v>
      </c>
      <c r="J724" s="79">
        <f t="shared" si="394"/>
        <v>0</v>
      </c>
      <c r="K724" s="15"/>
      <c r="L724" s="3">
        <f t="shared" si="389"/>
        <v>18127.579999999998</v>
      </c>
    </row>
    <row r="725" spans="1:12" ht="16.5">
      <c r="A725" s="196"/>
      <c r="B725" s="194"/>
      <c r="C725" s="41" t="s">
        <v>194</v>
      </c>
      <c r="D725" s="87">
        <f>D724</f>
        <v>11883.8</v>
      </c>
      <c r="E725" s="87">
        <f t="shared" ref="E725" si="395">E724</f>
        <v>3721.08</v>
      </c>
      <c r="F725" s="87">
        <f t="shared" ref="F725" si="396">F724</f>
        <v>699.86</v>
      </c>
      <c r="G725" s="87">
        <f t="shared" ref="G725" si="397">G724</f>
        <v>1227.28</v>
      </c>
      <c r="H725" s="174">
        <v>0</v>
      </c>
      <c r="I725" s="79">
        <v>0</v>
      </c>
      <c r="J725" s="79">
        <v>0</v>
      </c>
      <c r="K725" s="15"/>
      <c r="L725" s="3"/>
    </row>
    <row r="726" spans="1:12" ht="16.5">
      <c r="A726" s="196"/>
      <c r="B726" s="194"/>
      <c r="C726" s="41" t="s">
        <v>195</v>
      </c>
      <c r="D726" s="174">
        <v>0</v>
      </c>
      <c r="E726" s="79">
        <v>0</v>
      </c>
      <c r="F726" s="79">
        <v>0</v>
      </c>
      <c r="G726" s="79">
        <v>0</v>
      </c>
      <c r="H726" s="174">
        <f>H724</f>
        <v>595.55999999999995</v>
      </c>
      <c r="I726" s="79">
        <v>0</v>
      </c>
      <c r="J726" s="79">
        <v>0</v>
      </c>
      <c r="K726" s="15"/>
      <c r="L726" s="3"/>
    </row>
    <row r="727" spans="1:12" ht="82.5">
      <c r="A727" s="196"/>
      <c r="B727" s="194"/>
      <c r="C727" s="142" t="s">
        <v>166</v>
      </c>
      <c r="D727" s="129">
        <v>11744.3</v>
      </c>
      <c r="E727" s="87">
        <f>E755</f>
        <v>3016.53</v>
      </c>
      <c r="F727" s="87">
        <v>699.86</v>
      </c>
      <c r="G727" s="87">
        <v>1227.28</v>
      </c>
      <c r="H727" s="87">
        <v>595.55999999999995</v>
      </c>
      <c r="I727" s="79">
        <v>0</v>
      </c>
      <c r="J727" s="79">
        <v>0</v>
      </c>
      <c r="K727" s="15"/>
      <c r="L727" s="3">
        <f t="shared" si="389"/>
        <v>17283.53</v>
      </c>
    </row>
    <row r="728" spans="1:12" ht="16.5">
      <c r="A728" s="196"/>
      <c r="B728" s="194"/>
      <c r="C728" s="41" t="s">
        <v>194</v>
      </c>
      <c r="D728" s="129">
        <f>D727</f>
        <v>11744.3</v>
      </c>
      <c r="E728" s="129">
        <f t="shared" ref="E728:G728" si="398">E727</f>
        <v>3016.53</v>
      </c>
      <c r="F728" s="129">
        <f t="shared" si="398"/>
        <v>699.86</v>
      </c>
      <c r="G728" s="129">
        <f t="shared" si="398"/>
        <v>1227.28</v>
      </c>
      <c r="H728" s="174">
        <v>0</v>
      </c>
      <c r="I728" s="79">
        <v>0</v>
      </c>
      <c r="J728" s="79">
        <v>0</v>
      </c>
      <c r="K728" s="15"/>
      <c r="L728" s="3"/>
    </row>
    <row r="729" spans="1:12" ht="16.5">
      <c r="A729" s="196"/>
      <c r="B729" s="194"/>
      <c r="C729" s="41" t="s">
        <v>195</v>
      </c>
      <c r="D729" s="174">
        <v>0</v>
      </c>
      <c r="E729" s="79">
        <v>0</v>
      </c>
      <c r="F729" s="79">
        <v>0</v>
      </c>
      <c r="G729" s="79">
        <v>0</v>
      </c>
      <c r="H729" s="87">
        <f>H727</f>
        <v>595.55999999999995</v>
      </c>
      <c r="I729" s="79">
        <f t="shared" ref="I729:J729" si="399">I727</f>
        <v>0</v>
      </c>
      <c r="J729" s="79">
        <f t="shared" si="399"/>
        <v>0</v>
      </c>
      <c r="K729" s="15"/>
      <c r="L729" s="3"/>
    </row>
    <row r="730" spans="1:12" ht="49.5">
      <c r="A730" s="196"/>
      <c r="B730" s="194"/>
      <c r="C730" s="24" t="s">
        <v>175</v>
      </c>
      <c r="D730" s="129">
        <v>139.5</v>
      </c>
      <c r="E730" s="87">
        <f>E758</f>
        <v>704.55</v>
      </c>
      <c r="F730" s="79">
        <f>F758</f>
        <v>0</v>
      </c>
      <c r="G730" s="79">
        <v>0</v>
      </c>
      <c r="H730" s="86">
        <f>H732</f>
        <v>0</v>
      </c>
      <c r="I730" s="86">
        <f>I732</f>
        <v>0</v>
      </c>
      <c r="J730" s="60">
        <f>J732</f>
        <v>0</v>
      </c>
      <c r="K730" s="15"/>
      <c r="L730" s="3">
        <f t="shared" si="389"/>
        <v>844.05</v>
      </c>
    </row>
    <row r="731" spans="1:12" ht="16.5">
      <c r="A731" s="196"/>
      <c r="B731" s="194"/>
      <c r="C731" s="41" t="s">
        <v>194</v>
      </c>
      <c r="D731" s="129">
        <f>D730</f>
        <v>139.5</v>
      </c>
      <c r="E731" s="129">
        <f t="shared" ref="E731:J731" si="400">E730</f>
        <v>704.55</v>
      </c>
      <c r="F731" s="57">
        <f t="shared" si="400"/>
        <v>0</v>
      </c>
      <c r="G731" s="57">
        <f t="shared" si="400"/>
        <v>0</v>
      </c>
      <c r="H731" s="57">
        <f t="shared" si="400"/>
        <v>0</v>
      </c>
      <c r="I731" s="57">
        <f t="shared" si="400"/>
        <v>0</v>
      </c>
      <c r="J731" s="57">
        <f t="shared" si="400"/>
        <v>0</v>
      </c>
      <c r="K731" s="15"/>
      <c r="L731" s="3"/>
    </row>
    <row r="732" spans="1:12" ht="16.5">
      <c r="A732" s="196"/>
      <c r="B732" s="194"/>
      <c r="C732" s="52" t="s">
        <v>98</v>
      </c>
      <c r="D732" s="128">
        <v>139.5</v>
      </c>
      <c r="E732" s="86">
        <v>704.55</v>
      </c>
      <c r="F732" s="86">
        <v>0</v>
      </c>
      <c r="G732" s="79">
        <v>0</v>
      </c>
      <c r="H732" s="86">
        <v>0</v>
      </c>
      <c r="I732" s="86">
        <v>0</v>
      </c>
      <c r="J732" s="60">
        <v>0</v>
      </c>
      <c r="K732" s="15"/>
      <c r="L732" s="3">
        <f t="shared" si="389"/>
        <v>844.05</v>
      </c>
    </row>
    <row r="733" spans="1:12" ht="16.5">
      <c r="A733" s="196"/>
      <c r="B733" s="194"/>
      <c r="C733" s="17" t="s">
        <v>17</v>
      </c>
      <c r="D733" s="174">
        <v>0</v>
      </c>
      <c r="E733" s="86">
        <v>0</v>
      </c>
      <c r="F733" s="86">
        <v>0</v>
      </c>
      <c r="G733" s="79">
        <v>0</v>
      </c>
      <c r="H733" s="86">
        <v>0</v>
      </c>
      <c r="I733" s="86">
        <v>0</v>
      </c>
      <c r="J733" s="60">
        <v>0</v>
      </c>
      <c r="K733" s="15"/>
      <c r="L733" s="3">
        <f t="shared" si="389"/>
        <v>0</v>
      </c>
    </row>
    <row r="734" spans="1:12" ht="33">
      <c r="A734" s="196"/>
      <c r="B734" s="194"/>
      <c r="C734" s="17" t="s">
        <v>18</v>
      </c>
      <c r="D734" s="174">
        <v>0</v>
      </c>
      <c r="E734" s="86">
        <v>0</v>
      </c>
      <c r="F734" s="86">
        <v>0</v>
      </c>
      <c r="G734" s="86">
        <v>0</v>
      </c>
      <c r="H734" s="86">
        <v>0</v>
      </c>
      <c r="I734" s="86">
        <v>0</v>
      </c>
      <c r="J734" s="60">
        <v>0</v>
      </c>
      <c r="K734" s="15"/>
      <c r="L734" s="3">
        <f t="shared" si="389"/>
        <v>0</v>
      </c>
    </row>
    <row r="735" spans="1:12" ht="16.5">
      <c r="A735" s="196"/>
      <c r="B735" s="194"/>
      <c r="C735" s="17" t="s">
        <v>12</v>
      </c>
      <c r="D735" s="174">
        <v>0</v>
      </c>
      <c r="E735" s="86">
        <v>0</v>
      </c>
      <c r="F735" s="86">
        <v>0</v>
      </c>
      <c r="G735" s="86">
        <v>0</v>
      </c>
      <c r="H735" s="86">
        <v>0</v>
      </c>
      <c r="I735" s="86">
        <v>0</v>
      </c>
      <c r="J735" s="60">
        <v>0</v>
      </c>
      <c r="K735" s="15"/>
      <c r="L735" s="3">
        <f t="shared" si="389"/>
        <v>0</v>
      </c>
    </row>
    <row r="736" spans="1:12" ht="16.5">
      <c r="A736" s="196"/>
      <c r="B736" s="194"/>
      <c r="C736" s="17" t="s">
        <v>27</v>
      </c>
      <c r="D736" s="174">
        <v>0</v>
      </c>
      <c r="E736" s="86">
        <v>0</v>
      </c>
      <c r="F736" s="86">
        <v>0</v>
      </c>
      <c r="G736" s="86">
        <v>0</v>
      </c>
      <c r="H736" s="86">
        <v>0</v>
      </c>
      <c r="I736" s="86">
        <v>0</v>
      </c>
      <c r="J736" s="60">
        <v>0</v>
      </c>
      <c r="K736" s="15"/>
      <c r="L736" s="3">
        <f t="shared" si="389"/>
        <v>0</v>
      </c>
    </row>
    <row r="737" spans="1:12" ht="33">
      <c r="A737" s="202"/>
      <c r="B737" s="204"/>
      <c r="C737" s="17" t="s">
        <v>14</v>
      </c>
      <c r="D737" s="174">
        <v>0</v>
      </c>
      <c r="E737" s="86">
        <v>0</v>
      </c>
      <c r="F737" s="86">
        <v>0</v>
      </c>
      <c r="G737" s="86">
        <v>0</v>
      </c>
      <c r="H737" s="86">
        <v>0</v>
      </c>
      <c r="I737" s="86">
        <v>0</v>
      </c>
      <c r="J737" s="60">
        <v>0</v>
      </c>
      <c r="K737" s="15"/>
      <c r="L737" s="3">
        <f t="shared" si="389"/>
        <v>0</v>
      </c>
    </row>
    <row r="738" spans="1:12" ht="66">
      <c r="A738" s="38" t="s">
        <v>97</v>
      </c>
      <c r="B738" s="21" t="s">
        <v>50</v>
      </c>
      <c r="C738" s="41" t="s">
        <v>196</v>
      </c>
      <c r="D738" s="131">
        <f>D741</f>
        <v>11299.33</v>
      </c>
      <c r="E738" s="86">
        <v>0</v>
      </c>
      <c r="F738" s="86">
        <v>0</v>
      </c>
      <c r="G738" s="86">
        <v>0</v>
      </c>
      <c r="H738" s="86">
        <v>0</v>
      </c>
      <c r="I738" s="86">
        <v>0</v>
      </c>
      <c r="J738" s="60">
        <v>0</v>
      </c>
      <c r="K738" s="15"/>
      <c r="L738" s="3">
        <f t="shared" si="389"/>
        <v>11299.33</v>
      </c>
    </row>
    <row r="739" spans="1:12" ht="16.5">
      <c r="A739" s="39"/>
      <c r="B739" s="29"/>
      <c r="C739" s="41" t="s">
        <v>194</v>
      </c>
      <c r="D739" s="121">
        <f>D738</f>
        <v>11299.33</v>
      </c>
      <c r="E739" s="86">
        <v>0</v>
      </c>
      <c r="F739" s="86">
        <v>0</v>
      </c>
      <c r="G739" s="86">
        <v>0</v>
      </c>
      <c r="H739" s="86">
        <v>0</v>
      </c>
      <c r="I739" s="86">
        <v>0</v>
      </c>
      <c r="J739" s="60">
        <v>0</v>
      </c>
      <c r="K739" s="15"/>
      <c r="L739" s="3">
        <f t="shared" si="389"/>
        <v>11299.33</v>
      </c>
    </row>
    <row r="740" spans="1:12" ht="16.5">
      <c r="A740" s="39"/>
      <c r="B740" s="29"/>
      <c r="C740" s="41" t="s">
        <v>195</v>
      </c>
      <c r="D740" s="121">
        <v>0</v>
      </c>
      <c r="E740" s="86">
        <v>0</v>
      </c>
      <c r="F740" s="86">
        <v>0</v>
      </c>
      <c r="G740" s="86">
        <v>0</v>
      </c>
      <c r="H740" s="86">
        <v>0</v>
      </c>
      <c r="I740" s="86">
        <v>0</v>
      </c>
      <c r="J740" s="60">
        <v>0</v>
      </c>
      <c r="K740" s="15"/>
      <c r="L740" s="3">
        <f t="shared" si="389"/>
        <v>0</v>
      </c>
    </row>
    <row r="741" spans="1:12" ht="33">
      <c r="A741" s="39"/>
      <c r="B741" s="29"/>
      <c r="C741" s="24" t="s">
        <v>9</v>
      </c>
      <c r="D741" s="131">
        <f>D743</f>
        <v>11299.33</v>
      </c>
      <c r="E741" s="86">
        <v>0</v>
      </c>
      <c r="F741" s="86">
        <v>0</v>
      </c>
      <c r="G741" s="86">
        <v>0</v>
      </c>
      <c r="H741" s="86">
        <v>0</v>
      </c>
      <c r="I741" s="86">
        <v>0</v>
      </c>
      <c r="J741" s="60">
        <v>0</v>
      </c>
      <c r="K741" s="15"/>
      <c r="L741" s="3">
        <f t="shared" si="389"/>
        <v>11299.33</v>
      </c>
    </row>
    <row r="742" spans="1:12" ht="16.5">
      <c r="A742" s="39"/>
      <c r="B742" s="29"/>
      <c r="C742" s="41" t="s">
        <v>194</v>
      </c>
      <c r="D742" s="174">
        <f>D741</f>
        <v>11299.33</v>
      </c>
      <c r="E742" s="174">
        <v>0</v>
      </c>
      <c r="F742" s="174">
        <v>0</v>
      </c>
      <c r="G742" s="174">
        <v>0</v>
      </c>
      <c r="H742" s="174">
        <v>0</v>
      </c>
      <c r="I742" s="174">
        <v>0</v>
      </c>
      <c r="J742" s="174">
        <v>0</v>
      </c>
      <c r="K742" s="15"/>
      <c r="L742" s="3"/>
    </row>
    <row r="743" spans="1:12" ht="82.5">
      <c r="A743" s="39"/>
      <c r="B743" s="29"/>
      <c r="C743" s="142" t="s">
        <v>166</v>
      </c>
      <c r="D743" s="131">
        <v>11299.33</v>
      </c>
      <c r="E743" s="86">
        <v>0</v>
      </c>
      <c r="F743" s="86">
        <v>0</v>
      </c>
      <c r="G743" s="86">
        <v>0</v>
      </c>
      <c r="H743" s="86">
        <v>0</v>
      </c>
      <c r="I743" s="86">
        <v>0</v>
      </c>
      <c r="J743" s="60">
        <v>0</v>
      </c>
      <c r="K743" s="15"/>
      <c r="L743" s="3">
        <f t="shared" si="389"/>
        <v>11299.33</v>
      </c>
    </row>
    <row r="744" spans="1:12" ht="16.5">
      <c r="A744" s="39"/>
      <c r="B744" s="29"/>
      <c r="C744" s="41" t="s">
        <v>194</v>
      </c>
      <c r="D744" s="174">
        <f>D743</f>
        <v>11299.33</v>
      </c>
      <c r="E744" s="174">
        <v>0</v>
      </c>
      <c r="F744" s="174">
        <v>0</v>
      </c>
      <c r="G744" s="174">
        <v>0</v>
      </c>
      <c r="H744" s="174">
        <v>0</v>
      </c>
      <c r="I744" s="174">
        <v>0</v>
      </c>
      <c r="J744" s="174">
        <v>0</v>
      </c>
      <c r="K744" s="15"/>
      <c r="L744" s="3">
        <f t="shared" si="389"/>
        <v>11299.33</v>
      </c>
    </row>
    <row r="745" spans="1:12" ht="16.5">
      <c r="A745" s="39"/>
      <c r="B745" s="29"/>
      <c r="C745" s="24" t="s">
        <v>17</v>
      </c>
      <c r="D745" s="121">
        <v>0</v>
      </c>
      <c r="E745" s="86">
        <v>0</v>
      </c>
      <c r="F745" s="86">
        <v>0</v>
      </c>
      <c r="G745" s="86">
        <v>0</v>
      </c>
      <c r="H745" s="86">
        <v>0</v>
      </c>
      <c r="I745" s="86">
        <v>0</v>
      </c>
      <c r="J745" s="60">
        <v>0</v>
      </c>
      <c r="K745" s="15"/>
      <c r="L745" s="3">
        <f t="shared" si="389"/>
        <v>0</v>
      </c>
    </row>
    <row r="746" spans="1:12" ht="33">
      <c r="A746" s="39"/>
      <c r="B746" s="29"/>
      <c r="C746" s="24" t="s">
        <v>18</v>
      </c>
      <c r="D746" s="121">
        <v>0</v>
      </c>
      <c r="E746" s="86">
        <v>0</v>
      </c>
      <c r="F746" s="86">
        <v>0</v>
      </c>
      <c r="G746" s="86">
        <v>0</v>
      </c>
      <c r="H746" s="86">
        <v>0</v>
      </c>
      <c r="I746" s="86">
        <v>0</v>
      </c>
      <c r="J746" s="60">
        <v>0</v>
      </c>
      <c r="K746" s="15"/>
      <c r="L746" s="3">
        <f t="shared" si="389"/>
        <v>0</v>
      </c>
    </row>
    <row r="747" spans="1:12" ht="16.5">
      <c r="A747" s="39"/>
      <c r="B747" s="29"/>
      <c r="C747" s="24" t="s">
        <v>12</v>
      </c>
      <c r="D747" s="121">
        <v>0</v>
      </c>
      <c r="E747" s="86">
        <v>0</v>
      </c>
      <c r="F747" s="86">
        <v>0</v>
      </c>
      <c r="G747" s="86">
        <v>0</v>
      </c>
      <c r="H747" s="86">
        <v>0</v>
      </c>
      <c r="I747" s="86">
        <v>0</v>
      </c>
      <c r="J747" s="60">
        <v>0</v>
      </c>
      <c r="K747" s="15"/>
      <c r="L747" s="3">
        <f t="shared" si="389"/>
        <v>0</v>
      </c>
    </row>
    <row r="748" spans="1:12" ht="16.5">
      <c r="A748" s="39"/>
      <c r="B748" s="26"/>
      <c r="C748" s="24" t="s">
        <v>27</v>
      </c>
      <c r="D748" s="121">
        <v>0</v>
      </c>
      <c r="E748" s="86">
        <v>0</v>
      </c>
      <c r="F748" s="86">
        <v>0</v>
      </c>
      <c r="G748" s="86">
        <v>0</v>
      </c>
      <c r="H748" s="86">
        <v>0</v>
      </c>
      <c r="I748" s="86">
        <v>0</v>
      </c>
      <c r="J748" s="60">
        <v>0</v>
      </c>
      <c r="K748" s="15"/>
      <c r="L748" s="3">
        <f t="shared" si="389"/>
        <v>0</v>
      </c>
    </row>
    <row r="749" spans="1:12" ht="16.5">
      <c r="A749" s="38" t="s">
        <v>73</v>
      </c>
      <c r="B749" s="205" t="s">
        <v>120</v>
      </c>
      <c r="C749" s="41" t="s">
        <v>196</v>
      </c>
      <c r="D749" s="131">
        <f>D752</f>
        <v>584.47</v>
      </c>
      <c r="E749" s="87">
        <f>E750+E751+E752</f>
        <v>7442.16</v>
      </c>
      <c r="F749" s="87">
        <f>F752</f>
        <v>699.86</v>
      </c>
      <c r="G749" s="87">
        <f>G752</f>
        <v>1227.28</v>
      </c>
      <c r="H749" s="87">
        <f t="shared" ref="H749:J749" si="401">H752</f>
        <v>595.55999999999995</v>
      </c>
      <c r="I749" s="79">
        <f t="shared" si="401"/>
        <v>0</v>
      </c>
      <c r="J749" s="79">
        <f t="shared" si="401"/>
        <v>0</v>
      </c>
      <c r="K749" s="15"/>
      <c r="L749" s="3">
        <f t="shared" si="389"/>
        <v>10549.329999999998</v>
      </c>
    </row>
    <row r="750" spans="1:12" ht="16.5">
      <c r="A750" s="39"/>
      <c r="B750" s="206"/>
      <c r="C750" s="41" t="s">
        <v>194</v>
      </c>
      <c r="D750" s="121">
        <f>D749</f>
        <v>584.47</v>
      </c>
      <c r="E750" s="87">
        <f>E752</f>
        <v>3721.08</v>
      </c>
      <c r="F750" s="87">
        <f>F749</f>
        <v>699.86</v>
      </c>
      <c r="G750" s="87">
        <f>G749</f>
        <v>1227.28</v>
      </c>
      <c r="H750" s="121">
        <v>0</v>
      </c>
      <c r="I750" s="121">
        <v>0</v>
      </c>
      <c r="J750" s="121">
        <v>0</v>
      </c>
      <c r="K750" s="15"/>
      <c r="L750" s="3">
        <f t="shared" si="389"/>
        <v>6232.69</v>
      </c>
    </row>
    <row r="751" spans="1:12" ht="16.5">
      <c r="A751" s="39"/>
      <c r="B751" s="206"/>
      <c r="C751" s="41" t="s">
        <v>195</v>
      </c>
      <c r="D751" s="121">
        <v>0</v>
      </c>
      <c r="E751" s="121">
        <v>0</v>
      </c>
      <c r="F751" s="121">
        <v>0</v>
      </c>
      <c r="G751" s="121">
        <v>0</v>
      </c>
      <c r="H751" s="87">
        <f>H752</f>
        <v>595.55999999999995</v>
      </c>
      <c r="I751" s="121">
        <v>0</v>
      </c>
      <c r="J751" s="121">
        <v>0</v>
      </c>
      <c r="K751" s="15"/>
      <c r="L751" s="3">
        <f t="shared" si="389"/>
        <v>595.55999999999995</v>
      </c>
    </row>
    <row r="752" spans="1:12" ht="33">
      <c r="A752" s="39"/>
      <c r="B752" s="206"/>
      <c r="C752" s="24" t="s">
        <v>9</v>
      </c>
      <c r="D752" s="131">
        <v>584.47</v>
      </c>
      <c r="E752" s="87">
        <f>E755+E758</f>
        <v>3721.08</v>
      </c>
      <c r="F752" s="87">
        <f>F755</f>
        <v>699.86</v>
      </c>
      <c r="G752" s="87">
        <f>G755</f>
        <v>1227.28</v>
      </c>
      <c r="H752" s="87">
        <f t="shared" ref="H752:J752" si="402">H755</f>
        <v>595.55999999999995</v>
      </c>
      <c r="I752" s="79">
        <f t="shared" si="402"/>
        <v>0</v>
      </c>
      <c r="J752" s="79">
        <f t="shared" si="402"/>
        <v>0</v>
      </c>
      <c r="K752" s="15"/>
      <c r="L752" s="3">
        <f t="shared" si="389"/>
        <v>6828.2499999999991</v>
      </c>
    </row>
    <row r="753" spans="1:12" ht="16.5">
      <c r="A753" s="39"/>
      <c r="B753" s="206"/>
      <c r="C753" s="41" t="s">
        <v>194</v>
      </c>
      <c r="D753" s="174">
        <f>D752</f>
        <v>584.47</v>
      </c>
      <c r="E753" s="87">
        <f>E755</f>
        <v>3016.53</v>
      </c>
      <c r="F753" s="87">
        <f>F752</f>
        <v>699.86</v>
      </c>
      <c r="G753" s="87">
        <f>G752</f>
        <v>1227.28</v>
      </c>
      <c r="H753" s="174">
        <v>0</v>
      </c>
      <c r="I753" s="174">
        <v>0</v>
      </c>
      <c r="J753" s="174">
        <v>0</v>
      </c>
      <c r="K753" s="15"/>
      <c r="L753" s="3"/>
    </row>
    <row r="754" spans="1:12" ht="16.5">
      <c r="A754" s="39"/>
      <c r="B754" s="206"/>
      <c r="C754" s="41" t="s">
        <v>195</v>
      </c>
      <c r="D754" s="174">
        <v>0</v>
      </c>
      <c r="E754" s="174">
        <v>0</v>
      </c>
      <c r="F754" s="174">
        <v>0</v>
      </c>
      <c r="G754" s="174">
        <v>0</v>
      </c>
      <c r="H754" s="87">
        <f>H755</f>
        <v>595.55999999999995</v>
      </c>
      <c r="I754" s="174">
        <v>0</v>
      </c>
      <c r="J754" s="174">
        <v>0</v>
      </c>
      <c r="K754" s="15"/>
      <c r="L754" s="3"/>
    </row>
    <row r="755" spans="1:12" ht="82.5">
      <c r="A755" s="39"/>
      <c r="B755" s="206"/>
      <c r="C755" s="142" t="s">
        <v>166</v>
      </c>
      <c r="D755" s="131">
        <v>444.97</v>
      </c>
      <c r="E755" s="87">
        <v>3016.53</v>
      </c>
      <c r="F755" s="87">
        <v>699.86</v>
      </c>
      <c r="G755" s="87">
        <v>1227.28</v>
      </c>
      <c r="H755" s="87">
        <v>595.55999999999995</v>
      </c>
      <c r="I755" s="79">
        <v>0</v>
      </c>
      <c r="J755" s="79">
        <v>0</v>
      </c>
      <c r="K755" s="15"/>
      <c r="L755" s="3">
        <f t="shared" si="389"/>
        <v>5984.2</v>
      </c>
    </row>
    <row r="756" spans="1:12" ht="16.5">
      <c r="A756" s="39"/>
      <c r="B756" s="206"/>
      <c r="C756" s="41" t="s">
        <v>194</v>
      </c>
      <c r="D756" s="131">
        <f>D755</f>
        <v>444.97</v>
      </c>
      <c r="E756" s="131">
        <f t="shared" ref="E756:G756" si="403">E755</f>
        <v>3016.53</v>
      </c>
      <c r="F756" s="131">
        <f t="shared" si="403"/>
        <v>699.86</v>
      </c>
      <c r="G756" s="131">
        <f t="shared" si="403"/>
        <v>1227.28</v>
      </c>
      <c r="H756" s="79">
        <v>0</v>
      </c>
      <c r="I756" s="79">
        <v>0</v>
      </c>
      <c r="J756" s="79">
        <v>0</v>
      </c>
      <c r="K756" s="15"/>
      <c r="L756" s="3"/>
    </row>
    <row r="757" spans="1:12" ht="16.5">
      <c r="A757" s="39"/>
      <c r="B757" s="206"/>
      <c r="C757" s="41" t="s">
        <v>195</v>
      </c>
      <c r="D757" s="131">
        <v>0</v>
      </c>
      <c r="E757" s="79">
        <v>0</v>
      </c>
      <c r="F757" s="79">
        <v>0</v>
      </c>
      <c r="G757" s="79">
        <v>0</v>
      </c>
      <c r="H757" s="87">
        <f>H755</f>
        <v>595.55999999999995</v>
      </c>
      <c r="I757" s="79">
        <f t="shared" ref="I757:J757" si="404">I755</f>
        <v>0</v>
      </c>
      <c r="J757" s="79">
        <f t="shared" si="404"/>
        <v>0</v>
      </c>
      <c r="K757" s="15"/>
      <c r="L757" s="3"/>
    </row>
    <row r="758" spans="1:12" ht="49.5">
      <c r="A758" s="39"/>
      <c r="B758" s="206"/>
      <c r="C758" s="24" t="s">
        <v>175</v>
      </c>
      <c r="D758" s="132">
        <v>139.5</v>
      </c>
      <c r="E758" s="87">
        <v>704.55</v>
      </c>
      <c r="F758" s="79">
        <v>0</v>
      </c>
      <c r="G758" s="86">
        <v>0</v>
      </c>
      <c r="H758" s="86">
        <v>0</v>
      </c>
      <c r="I758" s="86">
        <v>0</v>
      </c>
      <c r="J758" s="60">
        <v>0</v>
      </c>
      <c r="K758" s="15"/>
      <c r="L758" s="3">
        <f t="shared" si="389"/>
        <v>844.05</v>
      </c>
    </row>
    <row r="759" spans="1:12" ht="16.5">
      <c r="A759" s="39"/>
      <c r="B759" s="206"/>
      <c r="C759" s="41" t="s">
        <v>194</v>
      </c>
      <c r="D759" s="87">
        <f>D758</f>
        <v>139.5</v>
      </c>
      <c r="E759" s="87">
        <f>E758</f>
        <v>704.55</v>
      </c>
      <c r="F759" s="86">
        <v>0</v>
      </c>
      <c r="G759" s="86">
        <v>0</v>
      </c>
      <c r="H759" s="86">
        <v>0</v>
      </c>
      <c r="I759" s="86">
        <v>0</v>
      </c>
      <c r="J759" s="60">
        <v>0</v>
      </c>
      <c r="K759" s="15"/>
      <c r="L759" s="3">
        <f t="shared" si="389"/>
        <v>844.05</v>
      </c>
    </row>
    <row r="760" spans="1:12" ht="16.5">
      <c r="A760" s="39"/>
      <c r="B760" s="206"/>
      <c r="C760" s="24" t="s">
        <v>17</v>
      </c>
      <c r="D760" s="86">
        <v>0</v>
      </c>
      <c r="E760" s="121">
        <v>0</v>
      </c>
      <c r="F760" s="86">
        <v>0</v>
      </c>
      <c r="G760" s="86">
        <v>0</v>
      </c>
      <c r="H760" s="86">
        <v>0</v>
      </c>
      <c r="I760" s="86">
        <v>0</v>
      </c>
      <c r="J760" s="60">
        <v>0</v>
      </c>
      <c r="K760" s="15"/>
      <c r="L760" s="3">
        <f t="shared" si="389"/>
        <v>0</v>
      </c>
    </row>
    <row r="761" spans="1:12" ht="33">
      <c r="A761" s="39"/>
      <c r="B761" s="206"/>
      <c r="C761" s="24" t="s">
        <v>18</v>
      </c>
      <c r="D761" s="86">
        <v>0</v>
      </c>
      <c r="E761" s="121">
        <v>0</v>
      </c>
      <c r="F761" s="86">
        <v>0</v>
      </c>
      <c r="G761" s="86">
        <v>0</v>
      </c>
      <c r="H761" s="86">
        <v>0</v>
      </c>
      <c r="I761" s="86">
        <v>0</v>
      </c>
      <c r="J761" s="60">
        <v>0</v>
      </c>
      <c r="K761" s="15"/>
      <c r="L761" s="3">
        <f t="shared" si="389"/>
        <v>0</v>
      </c>
    </row>
    <row r="762" spans="1:12" ht="16.5">
      <c r="A762" s="40"/>
      <c r="B762" s="206"/>
      <c r="C762" s="24" t="s">
        <v>12</v>
      </c>
      <c r="D762" s="86">
        <v>0</v>
      </c>
      <c r="E762" s="121">
        <v>0</v>
      </c>
      <c r="F762" s="86">
        <v>0</v>
      </c>
      <c r="G762" s="86">
        <v>0</v>
      </c>
      <c r="H762" s="86">
        <v>0</v>
      </c>
      <c r="I762" s="86">
        <v>0</v>
      </c>
      <c r="J762" s="60">
        <v>0</v>
      </c>
      <c r="K762" s="15"/>
      <c r="L762" s="3">
        <f t="shared" si="389"/>
        <v>0</v>
      </c>
    </row>
    <row r="763" spans="1:12" ht="16.5">
      <c r="A763" s="193" t="s">
        <v>109</v>
      </c>
      <c r="B763" s="194" t="s">
        <v>87</v>
      </c>
      <c r="C763" s="17"/>
      <c r="D763" s="123"/>
      <c r="E763" s="86"/>
      <c r="F763" s="86"/>
      <c r="G763" s="86"/>
      <c r="H763" s="86"/>
      <c r="I763" s="86"/>
      <c r="J763" s="60"/>
      <c r="K763" s="15"/>
      <c r="L763" s="3">
        <f t="shared" si="389"/>
        <v>0</v>
      </c>
    </row>
    <row r="764" spans="1:12" ht="16.5">
      <c r="A764" s="193"/>
      <c r="B764" s="194"/>
      <c r="C764" s="41" t="s">
        <v>196</v>
      </c>
      <c r="D764" s="91">
        <f t="shared" ref="D764:J764" si="405">D767</f>
        <v>1008.94</v>
      </c>
      <c r="E764" s="87">
        <f t="shared" si="405"/>
        <v>945.58999999999992</v>
      </c>
      <c r="F764" s="87">
        <f t="shared" si="405"/>
        <v>557.07000000000005</v>
      </c>
      <c r="G764" s="87">
        <f t="shared" si="405"/>
        <v>33.54</v>
      </c>
      <c r="H764" s="87">
        <f t="shared" si="405"/>
        <v>33.54</v>
      </c>
      <c r="I764" s="79">
        <f t="shared" si="405"/>
        <v>0</v>
      </c>
      <c r="J764" s="79">
        <f t="shared" si="405"/>
        <v>0</v>
      </c>
      <c r="K764" s="15"/>
      <c r="L764" s="3">
        <f t="shared" si="389"/>
        <v>2578.6799999999998</v>
      </c>
    </row>
    <row r="765" spans="1:12" ht="16.5">
      <c r="A765" s="193"/>
      <c r="B765" s="194"/>
      <c r="C765" s="41" t="s">
        <v>194</v>
      </c>
      <c r="D765" s="87">
        <f>D764</f>
        <v>1008.94</v>
      </c>
      <c r="E765" s="87">
        <f t="shared" ref="E765:G765" si="406">E764</f>
        <v>945.58999999999992</v>
      </c>
      <c r="F765" s="87">
        <f t="shared" si="406"/>
        <v>557.07000000000005</v>
      </c>
      <c r="G765" s="87">
        <f t="shared" si="406"/>
        <v>33.54</v>
      </c>
      <c r="H765" s="79">
        <v>0</v>
      </c>
      <c r="I765" s="79">
        <v>0</v>
      </c>
      <c r="J765" s="79">
        <v>0</v>
      </c>
      <c r="K765" s="15"/>
      <c r="L765" s="3">
        <f t="shared" si="389"/>
        <v>2545.14</v>
      </c>
    </row>
    <row r="766" spans="1:12" ht="16.5">
      <c r="A766" s="193"/>
      <c r="B766" s="194"/>
      <c r="C766" s="41" t="s">
        <v>195</v>
      </c>
      <c r="D766" s="79">
        <v>0</v>
      </c>
      <c r="E766" s="79">
        <v>0</v>
      </c>
      <c r="F766" s="79">
        <v>0</v>
      </c>
      <c r="G766" s="79">
        <v>0</v>
      </c>
      <c r="H766" s="87">
        <f>H764</f>
        <v>33.54</v>
      </c>
      <c r="I766" s="79">
        <v>0</v>
      </c>
      <c r="J766" s="74">
        <v>0</v>
      </c>
      <c r="K766" s="15"/>
      <c r="L766" s="3">
        <f t="shared" si="389"/>
        <v>33.54</v>
      </c>
    </row>
    <row r="767" spans="1:12" ht="33">
      <c r="A767" s="193"/>
      <c r="B767" s="194"/>
      <c r="C767" s="17" t="s">
        <v>9</v>
      </c>
      <c r="D767" s="91">
        <f>D770+D773</f>
        <v>1008.94</v>
      </c>
      <c r="E767" s="87">
        <f t="shared" ref="E767" si="407">E773+E770</f>
        <v>945.58999999999992</v>
      </c>
      <c r="F767" s="87">
        <f>F773+F770</f>
        <v>557.07000000000005</v>
      </c>
      <c r="G767" s="87">
        <f>G770</f>
        <v>33.54</v>
      </c>
      <c r="H767" s="87">
        <f t="shared" ref="H767:J767" si="408">H770</f>
        <v>33.54</v>
      </c>
      <c r="I767" s="79">
        <f t="shared" si="408"/>
        <v>0</v>
      </c>
      <c r="J767" s="79">
        <f t="shared" si="408"/>
        <v>0</v>
      </c>
      <c r="K767" s="15"/>
      <c r="L767" s="3">
        <f t="shared" si="389"/>
        <v>2578.6799999999998</v>
      </c>
    </row>
    <row r="768" spans="1:12" ht="16.5">
      <c r="A768" s="193"/>
      <c r="B768" s="194"/>
      <c r="C768" s="41" t="s">
        <v>194</v>
      </c>
      <c r="D768" s="87">
        <f>D767</f>
        <v>1008.94</v>
      </c>
      <c r="E768" s="87">
        <f t="shared" ref="E768" si="409">E767</f>
        <v>945.58999999999992</v>
      </c>
      <c r="F768" s="87">
        <f t="shared" ref="F768" si="410">F767</f>
        <v>557.07000000000005</v>
      </c>
      <c r="G768" s="87">
        <f t="shared" ref="G768" si="411">G767</f>
        <v>33.54</v>
      </c>
      <c r="H768" s="79">
        <v>0</v>
      </c>
      <c r="I768" s="79">
        <v>0</v>
      </c>
      <c r="J768" s="79">
        <v>0</v>
      </c>
      <c r="K768" s="15"/>
      <c r="L768" s="3"/>
    </row>
    <row r="769" spans="1:20" ht="16.5">
      <c r="A769" s="193"/>
      <c r="B769" s="194"/>
      <c r="C769" s="41" t="s">
        <v>195</v>
      </c>
      <c r="D769" s="79">
        <v>0</v>
      </c>
      <c r="E769" s="79">
        <v>0</v>
      </c>
      <c r="F769" s="79">
        <v>0</v>
      </c>
      <c r="G769" s="79">
        <v>0</v>
      </c>
      <c r="H769" s="87">
        <f>H767</f>
        <v>33.54</v>
      </c>
      <c r="I769" s="79">
        <v>0</v>
      </c>
      <c r="J769" s="79">
        <v>0</v>
      </c>
      <c r="K769" s="15"/>
      <c r="L769" s="3"/>
    </row>
    <row r="770" spans="1:20" ht="82.5">
      <c r="A770" s="193"/>
      <c r="B770" s="194"/>
      <c r="C770" s="142" t="s">
        <v>166</v>
      </c>
      <c r="D770" s="91">
        <v>918.63</v>
      </c>
      <c r="E770" s="87">
        <v>888.67</v>
      </c>
      <c r="F770" s="87">
        <v>557.07000000000005</v>
      </c>
      <c r="G770" s="87">
        <v>33.54</v>
      </c>
      <c r="H770" s="87">
        <v>33.54</v>
      </c>
      <c r="I770" s="79">
        <v>0</v>
      </c>
      <c r="J770" s="79">
        <v>0</v>
      </c>
      <c r="K770" s="15"/>
      <c r="L770" s="3">
        <f t="shared" si="389"/>
        <v>2431.4499999999998</v>
      </c>
    </row>
    <row r="771" spans="1:20" ht="16.5">
      <c r="A771" s="193"/>
      <c r="B771" s="194"/>
      <c r="C771" s="41" t="s">
        <v>194</v>
      </c>
      <c r="D771" s="91">
        <f>D770</f>
        <v>918.63</v>
      </c>
      <c r="E771" s="91">
        <f t="shared" ref="E771:G771" si="412">E770</f>
        <v>888.67</v>
      </c>
      <c r="F771" s="91">
        <f t="shared" si="412"/>
        <v>557.07000000000005</v>
      </c>
      <c r="G771" s="91">
        <f t="shared" si="412"/>
        <v>33.54</v>
      </c>
      <c r="H771" s="79">
        <v>0</v>
      </c>
      <c r="I771" s="79">
        <v>0</v>
      </c>
      <c r="J771" s="79">
        <v>0</v>
      </c>
      <c r="K771" s="15"/>
      <c r="L771" s="3"/>
    </row>
    <row r="772" spans="1:20" ht="16.5">
      <c r="A772" s="193"/>
      <c r="B772" s="194"/>
      <c r="C772" s="41" t="s">
        <v>195</v>
      </c>
      <c r="D772" s="91">
        <v>0</v>
      </c>
      <c r="E772" s="79">
        <v>0</v>
      </c>
      <c r="F772" s="79">
        <v>0</v>
      </c>
      <c r="G772" s="79">
        <v>0</v>
      </c>
      <c r="H772" s="87">
        <f>H770</f>
        <v>33.54</v>
      </c>
      <c r="I772" s="79">
        <f t="shared" ref="I772:J772" si="413">I770</f>
        <v>0</v>
      </c>
      <c r="J772" s="79">
        <f t="shared" si="413"/>
        <v>0</v>
      </c>
      <c r="K772" s="15"/>
      <c r="L772" s="3"/>
    </row>
    <row r="773" spans="1:20" ht="49.5">
      <c r="A773" s="193"/>
      <c r="B773" s="194"/>
      <c r="C773" s="24" t="s">
        <v>175</v>
      </c>
      <c r="D773" s="91">
        <v>90.31</v>
      </c>
      <c r="E773" s="87">
        <f t="shared" ref="E773:E774" si="414">E775</f>
        <v>56.92</v>
      </c>
      <c r="F773" s="79">
        <v>0</v>
      </c>
      <c r="G773" s="79">
        <v>0</v>
      </c>
      <c r="H773" s="79">
        <v>0</v>
      </c>
      <c r="I773" s="79">
        <v>0</v>
      </c>
      <c r="J773" s="74">
        <v>0</v>
      </c>
      <c r="K773" s="15"/>
      <c r="L773" s="3">
        <f t="shared" si="389"/>
        <v>147.23000000000002</v>
      </c>
    </row>
    <row r="774" spans="1:20" ht="16.5">
      <c r="A774" s="193"/>
      <c r="B774" s="194"/>
      <c r="C774" s="41" t="s">
        <v>194</v>
      </c>
      <c r="D774" s="91">
        <v>90.31</v>
      </c>
      <c r="E774" s="87">
        <f t="shared" si="414"/>
        <v>0</v>
      </c>
      <c r="F774" s="79">
        <v>0</v>
      </c>
      <c r="G774" s="79">
        <v>0</v>
      </c>
      <c r="H774" s="79">
        <v>0</v>
      </c>
      <c r="I774" s="79">
        <v>0</v>
      </c>
      <c r="J774" s="79">
        <v>0</v>
      </c>
      <c r="K774" s="15"/>
      <c r="L774" s="3"/>
      <c r="T774" s="3">
        <f>L63+L308+L356+L484+L971</f>
        <v>1895001.5499999998</v>
      </c>
    </row>
    <row r="775" spans="1:20" ht="16.5">
      <c r="A775" s="193"/>
      <c r="B775" s="194"/>
      <c r="C775" s="52" t="s">
        <v>98</v>
      </c>
      <c r="D775" s="120">
        <v>90.31</v>
      </c>
      <c r="E775" s="87">
        <v>56.92</v>
      </c>
      <c r="F775" s="79">
        <v>0</v>
      </c>
      <c r="G775" s="79">
        <v>0</v>
      </c>
      <c r="H775" s="79">
        <v>0</v>
      </c>
      <c r="I775" s="79">
        <v>0</v>
      </c>
      <c r="J775" s="74">
        <v>0</v>
      </c>
      <c r="K775" s="15"/>
      <c r="L775" s="3">
        <f t="shared" si="389"/>
        <v>147.23000000000002</v>
      </c>
    </row>
    <row r="776" spans="1:20" ht="16.5">
      <c r="A776" s="193"/>
      <c r="B776" s="194"/>
      <c r="C776" s="17" t="s">
        <v>17</v>
      </c>
      <c r="D776" s="121">
        <v>0</v>
      </c>
      <c r="E776" s="86">
        <v>0</v>
      </c>
      <c r="F776" s="86">
        <v>0</v>
      </c>
      <c r="G776" s="86">
        <v>0</v>
      </c>
      <c r="H776" s="86">
        <v>0</v>
      </c>
      <c r="I776" s="86">
        <v>0</v>
      </c>
      <c r="J776" s="73">
        <v>0</v>
      </c>
      <c r="K776" s="15"/>
      <c r="L776" s="3">
        <f t="shared" si="389"/>
        <v>0</v>
      </c>
    </row>
    <row r="777" spans="1:20" ht="33">
      <c r="A777" s="193"/>
      <c r="B777" s="194"/>
      <c r="C777" s="17" t="s">
        <v>18</v>
      </c>
      <c r="D777" s="121">
        <v>0</v>
      </c>
      <c r="E777" s="86">
        <v>0</v>
      </c>
      <c r="F777" s="86">
        <v>0</v>
      </c>
      <c r="G777" s="86">
        <v>0</v>
      </c>
      <c r="H777" s="86">
        <v>0</v>
      </c>
      <c r="I777" s="86">
        <v>0</v>
      </c>
      <c r="J777" s="73">
        <v>0</v>
      </c>
      <c r="K777" s="15"/>
      <c r="L777" s="3">
        <f t="shared" si="389"/>
        <v>0</v>
      </c>
    </row>
    <row r="778" spans="1:20" ht="16.5">
      <c r="A778" s="193"/>
      <c r="B778" s="194"/>
      <c r="C778" s="17" t="s">
        <v>12</v>
      </c>
      <c r="D778" s="121">
        <v>0</v>
      </c>
      <c r="E778" s="86">
        <v>0</v>
      </c>
      <c r="F778" s="86">
        <v>0</v>
      </c>
      <c r="G778" s="86">
        <v>0</v>
      </c>
      <c r="H778" s="86">
        <v>0</v>
      </c>
      <c r="I778" s="86">
        <v>0</v>
      </c>
      <c r="J778" s="73">
        <v>0</v>
      </c>
      <c r="K778" s="15"/>
      <c r="L778" s="3">
        <f t="shared" si="389"/>
        <v>0</v>
      </c>
    </row>
    <row r="779" spans="1:20" ht="16.5">
      <c r="A779" s="193"/>
      <c r="B779" s="194"/>
      <c r="C779" s="17" t="s">
        <v>27</v>
      </c>
      <c r="D779" s="121">
        <v>0</v>
      </c>
      <c r="E779" s="86">
        <v>0</v>
      </c>
      <c r="F779" s="86">
        <v>0</v>
      </c>
      <c r="G779" s="86">
        <v>0</v>
      </c>
      <c r="H779" s="86">
        <v>0</v>
      </c>
      <c r="I779" s="86">
        <v>0</v>
      </c>
      <c r="J779" s="73">
        <v>0</v>
      </c>
      <c r="K779" s="15"/>
      <c r="L779" s="3">
        <f t="shared" si="389"/>
        <v>0</v>
      </c>
    </row>
    <row r="780" spans="1:20" ht="33">
      <c r="A780" s="193"/>
      <c r="B780" s="194"/>
      <c r="C780" s="17" t="s">
        <v>14</v>
      </c>
      <c r="D780" s="121">
        <v>0</v>
      </c>
      <c r="E780" s="86">
        <v>0</v>
      </c>
      <c r="F780" s="86">
        <v>0</v>
      </c>
      <c r="G780" s="86">
        <v>0</v>
      </c>
      <c r="H780" s="86">
        <v>0</v>
      </c>
      <c r="I780" s="86">
        <v>0</v>
      </c>
      <c r="J780" s="73">
        <v>0</v>
      </c>
      <c r="K780" s="15"/>
      <c r="L780" s="3">
        <f t="shared" si="389"/>
        <v>0</v>
      </c>
    </row>
    <row r="781" spans="1:20" ht="16.5">
      <c r="A781" s="196" t="s">
        <v>62</v>
      </c>
      <c r="B781" s="194" t="s">
        <v>88</v>
      </c>
      <c r="C781" s="17"/>
      <c r="D781" s="123"/>
      <c r="E781" s="86"/>
      <c r="F781" s="86"/>
      <c r="G781" s="86"/>
      <c r="H781" s="86"/>
      <c r="I781" s="86"/>
      <c r="J781" s="60"/>
      <c r="K781" s="15"/>
      <c r="L781" s="3">
        <f t="shared" si="389"/>
        <v>0</v>
      </c>
    </row>
    <row r="782" spans="1:20" ht="63.75" customHeight="1">
      <c r="A782" s="196"/>
      <c r="B782" s="194"/>
      <c r="C782" s="41" t="s">
        <v>196</v>
      </c>
      <c r="D782" s="91">
        <f>D785</f>
        <v>234.33</v>
      </c>
      <c r="E782" s="87">
        <f t="shared" ref="E782:H782" si="415">E785</f>
        <v>147.82</v>
      </c>
      <c r="F782" s="87">
        <f t="shared" si="415"/>
        <v>782.24</v>
      </c>
      <c r="G782" s="87">
        <f t="shared" si="415"/>
        <v>3507.4500000000003</v>
      </c>
      <c r="H782" s="87">
        <f t="shared" si="415"/>
        <v>9011.6</v>
      </c>
      <c r="I782" s="79">
        <f t="shared" ref="I782:J782" si="416">I785</f>
        <v>0</v>
      </c>
      <c r="J782" s="79">
        <f t="shared" si="416"/>
        <v>0</v>
      </c>
      <c r="K782" s="15"/>
      <c r="L782" s="3">
        <f t="shared" si="389"/>
        <v>13683.44</v>
      </c>
    </row>
    <row r="783" spans="1:20" ht="19.5" customHeight="1">
      <c r="A783" s="196"/>
      <c r="B783" s="194"/>
      <c r="C783" s="41" t="s">
        <v>194</v>
      </c>
      <c r="D783" s="121">
        <f>D782</f>
        <v>234.33</v>
      </c>
      <c r="E783" s="174">
        <f t="shared" ref="E783:G783" si="417">E782</f>
        <v>147.82</v>
      </c>
      <c r="F783" s="174">
        <f t="shared" si="417"/>
        <v>782.24</v>
      </c>
      <c r="G783" s="174">
        <f t="shared" si="417"/>
        <v>3507.4500000000003</v>
      </c>
      <c r="H783" s="86">
        <v>0</v>
      </c>
      <c r="I783" s="94">
        <v>0</v>
      </c>
      <c r="J783" s="94">
        <v>0</v>
      </c>
      <c r="K783" s="15"/>
      <c r="L783" s="3">
        <f t="shared" si="389"/>
        <v>4671.84</v>
      </c>
    </row>
    <row r="784" spans="1:20" ht="18" customHeight="1">
      <c r="A784" s="196"/>
      <c r="B784" s="194"/>
      <c r="C784" s="41" t="s">
        <v>195</v>
      </c>
      <c r="D784" s="121">
        <v>0</v>
      </c>
      <c r="E784" s="86">
        <v>0</v>
      </c>
      <c r="F784" s="86">
        <v>0</v>
      </c>
      <c r="G784" s="86">
        <v>0</v>
      </c>
      <c r="H784" s="87">
        <f>H782</f>
        <v>9011.6</v>
      </c>
      <c r="I784" s="94">
        <v>0</v>
      </c>
      <c r="J784" s="94">
        <v>0</v>
      </c>
      <c r="K784" s="15"/>
      <c r="L784" s="3">
        <f t="shared" si="389"/>
        <v>9011.6</v>
      </c>
    </row>
    <row r="785" spans="1:16" ht="46.5" customHeight="1">
      <c r="A785" s="196"/>
      <c r="B785" s="194"/>
      <c r="C785" s="17" t="s">
        <v>9</v>
      </c>
      <c r="D785" s="91">
        <f>D788</f>
        <v>234.33</v>
      </c>
      <c r="E785" s="87">
        <f t="shared" ref="E785:G785" si="418">E788+E791</f>
        <v>147.82</v>
      </c>
      <c r="F785" s="87">
        <f t="shared" si="418"/>
        <v>782.24</v>
      </c>
      <c r="G785" s="87">
        <f t="shared" si="418"/>
        <v>3507.4500000000003</v>
      </c>
      <c r="H785" s="87">
        <f>H787</f>
        <v>9011.6</v>
      </c>
      <c r="I785" s="79">
        <f t="shared" ref="I785" si="419">I788+I791</f>
        <v>0</v>
      </c>
      <c r="J785" s="79">
        <f t="shared" ref="J785" si="420">J788+J791</f>
        <v>0</v>
      </c>
      <c r="K785" s="15"/>
      <c r="L785" s="3">
        <f t="shared" si="389"/>
        <v>13683.44</v>
      </c>
    </row>
    <row r="786" spans="1:16" ht="22.5" customHeight="1">
      <c r="A786" s="196"/>
      <c r="B786" s="194"/>
      <c r="C786" s="41" t="s">
        <v>194</v>
      </c>
      <c r="D786" s="174">
        <f>D785</f>
        <v>234.33</v>
      </c>
      <c r="E786" s="174">
        <f t="shared" ref="E786" si="421">E785</f>
        <v>147.82</v>
      </c>
      <c r="F786" s="174">
        <f t="shared" ref="F786" si="422">F785</f>
        <v>782.24</v>
      </c>
      <c r="G786" s="174">
        <f t="shared" ref="G786" si="423">G785</f>
        <v>3507.4500000000003</v>
      </c>
      <c r="H786" s="174">
        <v>0</v>
      </c>
      <c r="I786" s="174">
        <v>0</v>
      </c>
      <c r="J786" s="174">
        <v>0</v>
      </c>
      <c r="K786" s="15"/>
      <c r="L786" s="3"/>
    </row>
    <row r="787" spans="1:16" ht="22.5" customHeight="1">
      <c r="A787" s="196"/>
      <c r="B787" s="194"/>
      <c r="C787" s="41" t="s">
        <v>195</v>
      </c>
      <c r="D787" s="174">
        <v>0</v>
      </c>
      <c r="E787" s="174">
        <v>0</v>
      </c>
      <c r="F787" s="174">
        <v>0</v>
      </c>
      <c r="G787" s="174">
        <v>0</v>
      </c>
      <c r="H787" s="87">
        <f>H788+H791</f>
        <v>9011.6</v>
      </c>
      <c r="I787" s="174">
        <v>0</v>
      </c>
      <c r="J787" s="174">
        <v>0</v>
      </c>
      <c r="K787" s="15"/>
      <c r="L787" s="3"/>
    </row>
    <row r="788" spans="1:16" ht="69.75" customHeight="1">
      <c r="A788" s="196"/>
      <c r="B788" s="194"/>
      <c r="C788" s="142" t="s">
        <v>166</v>
      </c>
      <c r="D788" s="91">
        <v>234.33</v>
      </c>
      <c r="E788" s="86">
        <v>147.82</v>
      </c>
      <c r="F788" s="86">
        <v>782.24</v>
      </c>
      <c r="G788" s="87">
        <v>1407.9</v>
      </c>
      <c r="H788" s="87">
        <v>593.5</v>
      </c>
      <c r="I788" s="79">
        <v>0</v>
      </c>
      <c r="J788" s="79">
        <v>0</v>
      </c>
      <c r="K788" s="15"/>
      <c r="L788" s="3">
        <f t="shared" si="389"/>
        <v>3165.79</v>
      </c>
    </row>
    <row r="789" spans="1:16" ht="30.75" customHeight="1">
      <c r="A789" s="196"/>
      <c r="B789" s="194"/>
      <c r="C789" s="41" t="s">
        <v>194</v>
      </c>
      <c r="D789" s="91">
        <f>D788</f>
        <v>234.33</v>
      </c>
      <c r="E789" s="91">
        <f t="shared" ref="E789:G789" si="424">E788</f>
        <v>147.82</v>
      </c>
      <c r="F789" s="91">
        <f t="shared" si="424"/>
        <v>782.24</v>
      </c>
      <c r="G789" s="91">
        <f t="shared" si="424"/>
        <v>1407.9</v>
      </c>
      <c r="H789" s="79">
        <v>0</v>
      </c>
      <c r="I789" s="79">
        <v>0</v>
      </c>
      <c r="J789" s="79">
        <v>0</v>
      </c>
      <c r="K789" s="15"/>
      <c r="L789" s="3"/>
    </row>
    <row r="790" spans="1:16" ht="23.25" customHeight="1">
      <c r="A790" s="196"/>
      <c r="B790" s="194"/>
      <c r="C790" s="41" t="s">
        <v>195</v>
      </c>
      <c r="D790" s="91">
        <v>0</v>
      </c>
      <c r="E790" s="174">
        <v>0</v>
      </c>
      <c r="F790" s="174">
        <v>0</v>
      </c>
      <c r="G790" s="79">
        <v>0</v>
      </c>
      <c r="H790" s="87">
        <f>8418.1+593.5</f>
        <v>9011.6</v>
      </c>
      <c r="I790" s="79">
        <v>0</v>
      </c>
      <c r="J790" s="79">
        <v>0</v>
      </c>
      <c r="K790" s="15"/>
      <c r="L790" s="3"/>
    </row>
    <row r="791" spans="1:16" ht="49.5">
      <c r="A791" s="196"/>
      <c r="B791" s="194"/>
      <c r="C791" s="24" t="s">
        <v>175</v>
      </c>
      <c r="D791" s="79">
        <v>0</v>
      </c>
      <c r="E791" s="79">
        <v>0</v>
      </c>
      <c r="F791" s="79">
        <f>F793</f>
        <v>0</v>
      </c>
      <c r="G791" s="87">
        <f>G794</f>
        <v>2099.5500000000002</v>
      </c>
      <c r="H791" s="87">
        <v>8418.1</v>
      </c>
      <c r="I791" s="86">
        <v>0</v>
      </c>
      <c r="J791" s="60">
        <v>0</v>
      </c>
      <c r="K791" s="15"/>
      <c r="L791" s="3">
        <f t="shared" si="389"/>
        <v>10517.650000000001</v>
      </c>
    </row>
    <row r="792" spans="1:16" ht="16.5">
      <c r="A792" s="196"/>
      <c r="B792" s="194"/>
      <c r="C792" s="41" t="s">
        <v>194</v>
      </c>
      <c r="D792" s="79">
        <v>0</v>
      </c>
      <c r="E792" s="79">
        <v>0</v>
      </c>
      <c r="F792" s="79">
        <f>F794</f>
        <v>0</v>
      </c>
      <c r="G792" s="87">
        <f>G795</f>
        <v>0</v>
      </c>
      <c r="H792" s="174">
        <v>0</v>
      </c>
      <c r="I792" s="174">
        <v>0</v>
      </c>
      <c r="J792" s="174">
        <v>0</v>
      </c>
      <c r="K792" s="15"/>
      <c r="L792" s="3"/>
    </row>
    <row r="793" spans="1:16" ht="16.5">
      <c r="A793" s="196"/>
      <c r="B793" s="194"/>
      <c r="C793" s="52" t="s">
        <v>98</v>
      </c>
      <c r="D793" s="79">
        <v>0</v>
      </c>
      <c r="E793" s="79">
        <v>0</v>
      </c>
      <c r="F793" s="79">
        <v>0</v>
      </c>
      <c r="G793" s="79">
        <v>0</v>
      </c>
      <c r="H793" s="86">
        <v>0</v>
      </c>
      <c r="I793" s="86">
        <v>0</v>
      </c>
      <c r="J793" s="60">
        <v>0</v>
      </c>
      <c r="K793" s="15"/>
      <c r="L793" s="3">
        <f t="shared" si="389"/>
        <v>0</v>
      </c>
    </row>
    <row r="794" spans="1:16" ht="49.5">
      <c r="A794" s="196"/>
      <c r="B794" s="194"/>
      <c r="C794" s="83" t="s">
        <v>121</v>
      </c>
      <c r="D794" s="79">
        <v>0</v>
      </c>
      <c r="E794" s="79">
        <v>0</v>
      </c>
      <c r="F794" s="79">
        <v>0</v>
      </c>
      <c r="G794" s="87">
        <v>2099.5500000000002</v>
      </c>
      <c r="H794" s="86"/>
      <c r="I794" s="86"/>
      <c r="J794" s="82"/>
      <c r="K794" s="15"/>
      <c r="L794" s="3">
        <f t="shared" si="389"/>
        <v>2099.5500000000002</v>
      </c>
    </row>
    <row r="795" spans="1:16" ht="16.5">
      <c r="A795" s="196"/>
      <c r="B795" s="194"/>
      <c r="C795" s="17" t="s">
        <v>17</v>
      </c>
      <c r="D795" s="121">
        <v>0</v>
      </c>
      <c r="E795" s="86">
        <v>0</v>
      </c>
      <c r="F795" s="86">
        <v>0</v>
      </c>
      <c r="G795" s="86">
        <v>0</v>
      </c>
      <c r="H795" s="86">
        <v>0</v>
      </c>
      <c r="I795" s="86">
        <v>0</v>
      </c>
      <c r="J795" s="60">
        <v>0</v>
      </c>
      <c r="K795" s="15"/>
      <c r="L795" s="3">
        <f t="shared" si="389"/>
        <v>0</v>
      </c>
    </row>
    <row r="796" spans="1:16" ht="33">
      <c r="A796" s="196"/>
      <c r="B796" s="194"/>
      <c r="C796" s="17" t="s">
        <v>18</v>
      </c>
      <c r="D796" s="121">
        <v>0</v>
      </c>
      <c r="E796" s="86">
        <v>0</v>
      </c>
      <c r="F796" s="86">
        <v>0</v>
      </c>
      <c r="G796" s="86">
        <v>0</v>
      </c>
      <c r="H796" s="86">
        <v>0</v>
      </c>
      <c r="I796" s="86">
        <v>0</v>
      </c>
      <c r="J796" s="60">
        <v>0</v>
      </c>
      <c r="K796" s="15"/>
      <c r="L796" s="3">
        <f t="shared" si="389"/>
        <v>0</v>
      </c>
      <c r="P796" s="3"/>
    </row>
    <row r="797" spans="1:16" ht="16.5">
      <c r="A797" s="196"/>
      <c r="B797" s="194"/>
      <c r="C797" s="17" t="s">
        <v>12</v>
      </c>
      <c r="D797" s="121">
        <v>0</v>
      </c>
      <c r="E797" s="86">
        <v>0</v>
      </c>
      <c r="F797" s="86">
        <v>0</v>
      </c>
      <c r="G797" s="86">
        <v>0</v>
      </c>
      <c r="H797" s="86">
        <v>0</v>
      </c>
      <c r="I797" s="86">
        <v>0</v>
      </c>
      <c r="J797" s="60">
        <v>0</v>
      </c>
      <c r="K797" s="15"/>
      <c r="L797" s="3">
        <f t="shared" si="389"/>
        <v>0</v>
      </c>
    </row>
    <row r="798" spans="1:16" ht="16.5">
      <c r="A798" s="196"/>
      <c r="B798" s="194"/>
      <c r="C798" s="17" t="s">
        <v>27</v>
      </c>
      <c r="D798" s="121">
        <v>0</v>
      </c>
      <c r="E798" s="86">
        <v>0</v>
      </c>
      <c r="F798" s="86">
        <v>0</v>
      </c>
      <c r="G798" s="86">
        <v>0</v>
      </c>
      <c r="H798" s="86">
        <v>0</v>
      </c>
      <c r="I798" s="86">
        <v>0</v>
      </c>
      <c r="J798" s="60">
        <v>0</v>
      </c>
      <c r="K798" s="15"/>
      <c r="L798" s="3">
        <f t="shared" si="389"/>
        <v>0</v>
      </c>
    </row>
    <row r="799" spans="1:16" ht="16.5">
      <c r="A799" s="193" t="s">
        <v>63</v>
      </c>
      <c r="B799" s="194" t="s">
        <v>89</v>
      </c>
      <c r="C799" s="17"/>
      <c r="D799" s="120"/>
      <c r="E799" s="87"/>
      <c r="F799" s="87"/>
      <c r="G799" s="87"/>
      <c r="H799" s="87"/>
      <c r="I799" s="79"/>
      <c r="J799" s="79"/>
      <c r="K799" s="15"/>
      <c r="L799" s="3">
        <f t="shared" si="389"/>
        <v>0</v>
      </c>
    </row>
    <row r="800" spans="1:16" ht="16.5">
      <c r="A800" s="193"/>
      <c r="B800" s="194"/>
      <c r="C800" s="41" t="s">
        <v>196</v>
      </c>
      <c r="D800" s="129">
        <f>D803+D806+D817</f>
        <v>34778.61</v>
      </c>
      <c r="E800" s="87">
        <f>E803+E806+E813</f>
        <v>38214.240000000005</v>
      </c>
      <c r="F800" s="87">
        <f>F803+F806+F813</f>
        <v>38941.39</v>
      </c>
      <c r="G800" s="87">
        <f>G803+G806+G813</f>
        <v>27805.749999999996</v>
      </c>
      <c r="H800" s="87">
        <f>H803+H806+H813</f>
        <v>49156.86</v>
      </c>
      <c r="I800" s="86">
        <v>0</v>
      </c>
      <c r="J800" s="60">
        <v>0</v>
      </c>
      <c r="K800" s="15"/>
      <c r="L800" s="3">
        <f t="shared" si="389"/>
        <v>188896.84999999998</v>
      </c>
      <c r="O800" s="3">
        <f>L971+L484+L356+L308+L63</f>
        <v>1895001.5499999998</v>
      </c>
    </row>
    <row r="801" spans="1:15" ht="16.5">
      <c r="A801" s="193"/>
      <c r="B801" s="194"/>
      <c r="C801" s="41" t="s">
        <v>194</v>
      </c>
      <c r="D801" s="129">
        <f>D800</f>
        <v>34778.61</v>
      </c>
      <c r="E801" s="129">
        <f t="shared" ref="E801:G801" si="425">E800</f>
        <v>38214.240000000005</v>
      </c>
      <c r="F801" s="129">
        <f t="shared" si="425"/>
        <v>38941.39</v>
      </c>
      <c r="G801" s="129">
        <f t="shared" si="425"/>
        <v>27805.749999999996</v>
      </c>
      <c r="H801" s="79">
        <v>0</v>
      </c>
      <c r="I801" s="174">
        <v>0</v>
      </c>
      <c r="J801" s="174">
        <v>0</v>
      </c>
      <c r="K801" s="15"/>
      <c r="L801" s="3"/>
      <c r="O801" s="3"/>
    </row>
    <row r="802" spans="1:15" ht="16.5">
      <c r="A802" s="193"/>
      <c r="B802" s="194"/>
      <c r="C802" s="41" t="s">
        <v>195</v>
      </c>
      <c r="D802" s="120">
        <v>0</v>
      </c>
      <c r="E802" s="86">
        <v>0</v>
      </c>
      <c r="F802" s="86">
        <v>0</v>
      </c>
      <c r="G802" s="86">
        <v>0</v>
      </c>
      <c r="H802" s="87">
        <f>H803+H806+H813</f>
        <v>49156.86</v>
      </c>
      <c r="I802" s="86">
        <v>0</v>
      </c>
      <c r="J802" s="60">
        <v>0</v>
      </c>
      <c r="K802" s="15"/>
      <c r="L802" s="3">
        <f t="shared" si="389"/>
        <v>49156.86</v>
      </c>
    </row>
    <row r="803" spans="1:15" ht="33">
      <c r="A803" s="193"/>
      <c r="B803" s="194"/>
      <c r="C803" s="17" t="s">
        <v>7</v>
      </c>
      <c r="D803" s="91">
        <f>D805</f>
        <v>18046.84</v>
      </c>
      <c r="E803" s="87">
        <f>E805</f>
        <v>20163.580000000002</v>
      </c>
      <c r="F803" s="87">
        <f>F805</f>
        <v>16853.37</v>
      </c>
      <c r="G803" s="87">
        <f>G805</f>
        <v>16339.71</v>
      </c>
      <c r="H803" s="87">
        <f>H804+H805</f>
        <v>28900</v>
      </c>
      <c r="I803" s="86">
        <v>0</v>
      </c>
      <c r="J803" s="60">
        <v>0</v>
      </c>
      <c r="K803" s="15"/>
      <c r="L803" s="3">
        <f t="shared" ref="L803:L883" si="426">E803+F803+G803+H803+I803+J803+D803</f>
        <v>100303.5</v>
      </c>
    </row>
    <row r="804" spans="1:15" ht="82.5">
      <c r="A804" s="193"/>
      <c r="B804" s="194"/>
      <c r="C804" s="142" t="s">
        <v>166</v>
      </c>
      <c r="D804" s="91">
        <v>0</v>
      </c>
      <c r="E804" s="86">
        <v>0</v>
      </c>
      <c r="F804" s="86">
        <v>0</v>
      </c>
      <c r="G804" s="86">
        <v>0</v>
      </c>
      <c r="H804" s="86">
        <v>0</v>
      </c>
      <c r="I804" s="86">
        <v>0</v>
      </c>
      <c r="J804" s="60">
        <v>0</v>
      </c>
      <c r="K804" s="15"/>
      <c r="L804" s="3">
        <f t="shared" si="426"/>
        <v>0</v>
      </c>
    </row>
    <row r="805" spans="1:15" ht="49.5">
      <c r="A805" s="193"/>
      <c r="B805" s="194"/>
      <c r="C805" s="24" t="s">
        <v>175</v>
      </c>
      <c r="D805" s="91">
        <v>18046.84</v>
      </c>
      <c r="E805" s="87">
        <v>20163.580000000002</v>
      </c>
      <c r="F805" s="87">
        <v>16853.37</v>
      </c>
      <c r="G805" s="87">
        <v>16339.71</v>
      </c>
      <c r="H805" s="87">
        <v>28900</v>
      </c>
      <c r="I805" s="86">
        <v>0</v>
      </c>
      <c r="J805" s="60">
        <v>0</v>
      </c>
      <c r="K805" s="15"/>
      <c r="L805" s="3">
        <f t="shared" si="426"/>
        <v>100303.5</v>
      </c>
    </row>
    <row r="806" spans="1:15" ht="33">
      <c r="A806" s="193"/>
      <c r="B806" s="194"/>
      <c r="C806" s="17" t="s">
        <v>9</v>
      </c>
      <c r="D806" s="91">
        <f>D810</f>
        <v>13738.97</v>
      </c>
      <c r="E806" s="86">
        <f>E810</f>
        <v>13837.43</v>
      </c>
      <c r="F806" s="86">
        <f>F810</f>
        <v>19719.22</v>
      </c>
      <c r="G806" s="87">
        <f>G810</f>
        <v>9565.74</v>
      </c>
      <c r="H806" s="86">
        <f>H809+H810</f>
        <v>17832.36</v>
      </c>
      <c r="I806" s="86">
        <v>0</v>
      </c>
      <c r="J806" s="60">
        <v>0</v>
      </c>
      <c r="K806" s="15"/>
      <c r="L806" s="3">
        <f t="shared" si="426"/>
        <v>74693.72</v>
      </c>
    </row>
    <row r="807" spans="1:15" ht="16.5">
      <c r="A807" s="193"/>
      <c r="B807" s="194"/>
      <c r="C807" s="41" t="s">
        <v>194</v>
      </c>
      <c r="D807" s="91">
        <f>D806</f>
        <v>13738.97</v>
      </c>
      <c r="E807" s="91">
        <f t="shared" ref="E807:G807" si="427">E806</f>
        <v>13837.43</v>
      </c>
      <c r="F807" s="91">
        <f t="shared" si="427"/>
        <v>19719.22</v>
      </c>
      <c r="G807" s="91">
        <f t="shared" si="427"/>
        <v>9565.74</v>
      </c>
      <c r="H807" s="176">
        <v>0</v>
      </c>
      <c r="I807" s="176">
        <v>0</v>
      </c>
      <c r="J807" s="176">
        <v>0</v>
      </c>
      <c r="K807" s="15"/>
      <c r="L807" s="3"/>
    </row>
    <row r="808" spans="1:15" ht="16.5">
      <c r="A808" s="193"/>
      <c r="B808" s="194"/>
      <c r="C808" s="41" t="s">
        <v>195</v>
      </c>
      <c r="D808" s="176">
        <v>0</v>
      </c>
      <c r="E808" s="176">
        <v>0</v>
      </c>
      <c r="F808" s="176">
        <v>0</v>
      </c>
      <c r="G808" s="79">
        <v>0</v>
      </c>
      <c r="H808" s="174">
        <f>H806</f>
        <v>17832.36</v>
      </c>
      <c r="I808" s="176">
        <f t="shared" ref="I808:J808" si="428">I806</f>
        <v>0</v>
      </c>
      <c r="J808" s="176">
        <f t="shared" si="428"/>
        <v>0</v>
      </c>
      <c r="K808" s="15"/>
      <c r="L808" s="3"/>
    </row>
    <row r="809" spans="1:15" ht="82.5">
      <c r="A809" s="193"/>
      <c r="B809" s="194"/>
      <c r="C809" s="142" t="s">
        <v>166</v>
      </c>
      <c r="D809" s="91">
        <v>0</v>
      </c>
      <c r="E809" s="86">
        <v>0</v>
      </c>
      <c r="F809" s="86">
        <v>0</v>
      </c>
      <c r="G809" s="86">
        <v>0</v>
      </c>
      <c r="H809" s="174">
        <v>0</v>
      </c>
      <c r="I809" s="86">
        <v>0</v>
      </c>
      <c r="J809" s="60">
        <v>0</v>
      </c>
      <c r="K809" s="15"/>
      <c r="L809" s="3">
        <f t="shared" si="426"/>
        <v>0</v>
      </c>
    </row>
    <row r="810" spans="1:15" ht="49.5">
      <c r="A810" s="193"/>
      <c r="B810" s="194"/>
      <c r="C810" s="24" t="s">
        <v>175</v>
      </c>
      <c r="D810" s="91">
        <v>13738.97</v>
      </c>
      <c r="E810" s="86">
        <v>13837.43</v>
      </c>
      <c r="F810" s="86">
        <v>19719.22</v>
      </c>
      <c r="G810" s="87">
        <v>9565.74</v>
      </c>
      <c r="H810" s="86">
        <v>17832.36</v>
      </c>
      <c r="I810" s="86">
        <v>0</v>
      </c>
      <c r="J810" s="60">
        <v>0</v>
      </c>
      <c r="K810" s="15"/>
      <c r="L810" s="3">
        <f t="shared" si="426"/>
        <v>74693.72</v>
      </c>
    </row>
    <row r="811" spans="1:15" ht="16.5">
      <c r="A811" s="193"/>
      <c r="B811" s="194"/>
      <c r="C811" s="41" t="s">
        <v>194</v>
      </c>
      <c r="D811" s="91">
        <f>D810</f>
        <v>13738.97</v>
      </c>
      <c r="E811" s="91">
        <f t="shared" ref="E811" si="429">E810</f>
        <v>13837.43</v>
      </c>
      <c r="F811" s="91">
        <f t="shared" ref="F811" si="430">F810</f>
        <v>19719.22</v>
      </c>
      <c r="G811" s="91">
        <f t="shared" ref="G811" si="431">G810</f>
        <v>9565.74</v>
      </c>
      <c r="H811" s="176">
        <v>0</v>
      </c>
      <c r="I811" s="176">
        <v>0</v>
      </c>
      <c r="J811" s="176">
        <v>0</v>
      </c>
      <c r="K811" s="15"/>
      <c r="L811" s="3"/>
    </row>
    <row r="812" spans="1:15" ht="16.5">
      <c r="A812" s="193"/>
      <c r="B812" s="194"/>
      <c r="C812" s="41" t="s">
        <v>195</v>
      </c>
      <c r="D812" s="176">
        <v>0</v>
      </c>
      <c r="E812" s="176">
        <v>0</v>
      </c>
      <c r="F812" s="176">
        <v>0</v>
      </c>
      <c r="G812" s="79">
        <v>0</v>
      </c>
      <c r="H812" s="176">
        <f>H810</f>
        <v>17832.36</v>
      </c>
      <c r="I812" s="176">
        <f t="shared" ref="I812:J812" si="432">I810</f>
        <v>0</v>
      </c>
      <c r="J812" s="176">
        <f t="shared" si="432"/>
        <v>0</v>
      </c>
      <c r="K812" s="15"/>
      <c r="L812" s="3"/>
    </row>
    <row r="813" spans="1:15" ht="16.5">
      <c r="A813" s="193"/>
      <c r="B813" s="194"/>
      <c r="C813" s="17" t="s">
        <v>17</v>
      </c>
      <c r="D813" s="129">
        <v>2992.8</v>
      </c>
      <c r="E813" s="87">
        <f>E817</f>
        <v>4213.2299999999996</v>
      </c>
      <c r="F813" s="87">
        <v>2368.8000000000002</v>
      </c>
      <c r="G813" s="87">
        <f>G817</f>
        <v>1900.3</v>
      </c>
      <c r="H813" s="87">
        <f>H816+H817</f>
        <v>2424.5</v>
      </c>
      <c r="I813" s="86">
        <v>0</v>
      </c>
      <c r="J813" s="60">
        <v>0</v>
      </c>
      <c r="K813" s="15"/>
      <c r="L813" s="3">
        <f t="shared" si="426"/>
        <v>13899.630000000001</v>
      </c>
    </row>
    <row r="814" spans="1:15" ht="16.5">
      <c r="A814" s="193"/>
      <c r="B814" s="194"/>
      <c r="C814" s="41" t="s">
        <v>194</v>
      </c>
      <c r="D814" s="129">
        <f>D813</f>
        <v>2992.8</v>
      </c>
      <c r="E814" s="129">
        <f t="shared" ref="E814:G814" si="433">E813</f>
        <v>4213.2299999999996</v>
      </c>
      <c r="F814" s="129">
        <f t="shared" si="433"/>
        <v>2368.8000000000002</v>
      </c>
      <c r="G814" s="129">
        <f t="shared" si="433"/>
        <v>1900.3</v>
      </c>
      <c r="H814" s="79">
        <v>0</v>
      </c>
      <c r="I814" s="178">
        <v>0</v>
      </c>
      <c r="J814" s="178">
        <v>0</v>
      </c>
      <c r="K814" s="15"/>
      <c r="L814" s="3"/>
    </row>
    <row r="815" spans="1:15" ht="16.5">
      <c r="A815" s="193"/>
      <c r="B815" s="194"/>
      <c r="C815" s="41" t="s">
        <v>195</v>
      </c>
      <c r="D815" s="91">
        <v>0</v>
      </c>
      <c r="E815" s="79">
        <v>0</v>
      </c>
      <c r="F815" s="79">
        <v>0</v>
      </c>
      <c r="G815" s="79">
        <v>0</v>
      </c>
      <c r="H815" s="87">
        <f>H813</f>
        <v>2424.5</v>
      </c>
      <c r="I815" s="79">
        <f t="shared" ref="I815:J815" si="434">I813</f>
        <v>0</v>
      </c>
      <c r="J815" s="79">
        <f t="shared" si="434"/>
        <v>0</v>
      </c>
      <c r="K815" s="15"/>
      <c r="L815" s="3"/>
    </row>
    <row r="816" spans="1:15" ht="66">
      <c r="A816" s="193"/>
      <c r="B816" s="194"/>
      <c r="C816" s="17" t="s">
        <v>8</v>
      </c>
      <c r="D816" s="91">
        <v>0</v>
      </c>
      <c r="E816" s="86">
        <v>0</v>
      </c>
      <c r="F816" s="86">
        <v>0</v>
      </c>
      <c r="G816" s="86">
        <v>0</v>
      </c>
      <c r="H816" s="86">
        <v>0</v>
      </c>
      <c r="I816" s="86">
        <v>0</v>
      </c>
      <c r="J816" s="60">
        <v>0</v>
      </c>
      <c r="K816" s="15"/>
      <c r="L816" s="3">
        <f t="shared" si="426"/>
        <v>0</v>
      </c>
    </row>
    <row r="817" spans="1:16" ht="49.5">
      <c r="A817" s="193"/>
      <c r="B817" s="194"/>
      <c r="C817" s="24" t="s">
        <v>175</v>
      </c>
      <c r="D817" s="129">
        <v>2992.8</v>
      </c>
      <c r="E817" s="87">
        <v>4213.2299999999996</v>
      </c>
      <c r="F817" s="87">
        <v>2368.8000000000002</v>
      </c>
      <c r="G817" s="87">
        <v>1900.3</v>
      </c>
      <c r="H817" s="87">
        <v>2424.5</v>
      </c>
      <c r="I817" s="86">
        <v>0</v>
      </c>
      <c r="J817" s="60">
        <v>0</v>
      </c>
      <c r="K817" s="15"/>
      <c r="L817" s="3">
        <f t="shared" si="426"/>
        <v>13899.630000000001</v>
      </c>
    </row>
    <row r="818" spans="1:16" ht="16.5">
      <c r="A818" s="193"/>
      <c r="B818" s="194"/>
      <c r="C818" s="41" t="s">
        <v>194</v>
      </c>
      <c r="D818" s="129">
        <f>D817</f>
        <v>2992.8</v>
      </c>
      <c r="E818" s="129">
        <f t="shared" ref="E818" si="435">E817</f>
        <v>4213.2299999999996</v>
      </c>
      <c r="F818" s="129">
        <f t="shared" ref="F818" si="436">F817</f>
        <v>2368.8000000000002</v>
      </c>
      <c r="G818" s="129">
        <f t="shared" ref="G818" si="437">G817</f>
        <v>1900.3</v>
      </c>
      <c r="H818" s="79">
        <v>0</v>
      </c>
      <c r="I818" s="178">
        <v>0</v>
      </c>
      <c r="J818" s="178">
        <v>0</v>
      </c>
      <c r="K818" s="15"/>
      <c r="L818" s="3"/>
    </row>
    <row r="819" spans="1:16" ht="16.5">
      <c r="A819" s="193"/>
      <c r="B819" s="194"/>
      <c r="C819" s="41" t="s">
        <v>195</v>
      </c>
      <c r="D819" s="91">
        <v>0</v>
      </c>
      <c r="E819" s="79">
        <v>0</v>
      </c>
      <c r="F819" s="79">
        <v>0</v>
      </c>
      <c r="G819" s="79">
        <v>0</v>
      </c>
      <c r="H819" s="87">
        <f>H817</f>
        <v>2424.5</v>
      </c>
      <c r="I819" s="79">
        <f t="shared" ref="I819:J819" si="438">I817</f>
        <v>0</v>
      </c>
      <c r="J819" s="79">
        <f t="shared" si="438"/>
        <v>0</v>
      </c>
      <c r="K819" s="15"/>
      <c r="L819" s="3"/>
    </row>
    <row r="820" spans="1:16" ht="33">
      <c r="A820" s="193"/>
      <c r="B820" s="194"/>
      <c r="C820" s="17" t="s">
        <v>18</v>
      </c>
      <c r="D820" s="123"/>
      <c r="E820" s="86">
        <v>0</v>
      </c>
      <c r="F820" s="86">
        <v>0</v>
      </c>
      <c r="G820" s="86">
        <v>0</v>
      </c>
      <c r="H820" s="86">
        <v>0</v>
      </c>
      <c r="I820" s="86">
        <v>0</v>
      </c>
      <c r="J820" s="60">
        <v>0</v>
      </c>
      <c r="K820" s="15"/>
      <c r="L820" s="3">
        <f t="shared" si="426"/>
        <v>0</v>
      </c>
    </row>
    <row r="821" spans="1:16" ht="15.75" customHeight="1">
      <c r="A821" s="193"/>
      <c r="B821" s="194"/>
      <c r="C821" s="17" t="s">
        <v>12</v>
      </c>
      <c r="D821" s="123"/>
      <c r="E821" s="86">
        <v>0</v>
      </c>
      <c r="F821" s="86">
        <v>0</v>
      </c>
      <c r="G821" s="86">
        <v>0</v>
      </c>
      <c r="H821" s="86">
        <v>0</v>
      </c>
      <c r="I821" s="86">
        <v>0</v>
      </c>
      <c r="J821" s="60">
        <v>0</v>
      </c>
      <c r="K821" s="15"/>
      <c r="L821" s="3">
        <f t="shared" si="426"/>
        <v>0</v>
      </c>
    </row>
    <row r="822" spans="1:16" ht="16.5" hidden="1">
      <c r="A822" s="193" t="s">
        <v>49</v>
      </c>
      <c r="B822" s="193" t="s">
        <v>116</v>
      </c>
      <c r="C822" s="17"/>
      <c r="D822" s="123"/>
      <c r="E822" s="86"/>
      <c r="F822" s="86"/>
      <c r="G822" s="86"/>
      <c r="H822" s="86"/>
      <c r="I822" s="86"/>
      <c r="J822" s="60"/>
      <c r="K822" s="15"/>
      <c r="L822" s="3">
        <f t="shared" si="426"/>
        <v>0</v>
      </c>
    </row>
    <row r="823" spans="1:16" ht="16.5">
      <c r="A823" s="193"/>
      <c r="B823" s="193"/>
      <c r="C823" s="41" t="s">
        <v>196</v>
      </c>
      <c r="D823" s="91">
        <f>D824</f>
        <v>32778.21</v>
      </c>
      <c r="E823" s="86">
        <v>0</v>
      </c>
      <c r="F823" s="86">
        <v>0</v>
      </c>
      <c r="G823" s="86">
        <v>0</v>
      </c>
      <c r="H823" s="86">
        <v>0</v>
      </c>
      <c r="I823" s="86">
        <v>0</v>
      </c>
      <c r="J823" s="60">
        <v>0</v>
      </c>
      <c r="K823" s="15"/>
      <c r="L823" s="3">
        <f t="shared" si="426"/>
        <v>32778.21</v>
      </c>
    </row>
    <row r="824" spans="1:16" ht="16.5">
      <c r="A824" s="193"/>
      <c r="B824" s="193"/>
      <c r="C824" s="41" t="s">
        <v>194</v>
      </c>
      <c r="D824" s="91">
        <f>D826+D829</f>
        <v>32778.21</v>
      </c>
      <c r="E824" s="91">
        <f t="shared" ref="E824:J824" si="439">E823</f>
        <v>0</v>
      </c>
      <c r="F824" s="91">
        <f t="shared" si="439"/>
        <v>0</v>
      </c>
      <c r="G824" s="91">
        <f t="shared" si="439"/>
        <v>0</v>
      </c>
      <c r="H824" s="91">
        <f t="shared" si="439"/>
        <v>0</v>
      </c>
      <c r="I824" s="91">
        <f t="shared" si="439"/>
        <v>0</v>
      </c>
      <c r="J824" s="91">
        <f t="shared" si="439"/>
        <v>0</v>
      </c>
      <c r="K824" s="15"/>
      <c r="L824" s="3"/>
    </row>
    <row r="825" spans="1:16" ht="16.5">
      <c r="A825" s="193"/>
      <c r="B825" s="193"/>
      <c r="C825" s="41" t="s">
        <v>195</v>
      </c>
      <c r="D825" s="120">
        <v>0</v>
      </c>
      <c r="E825" s="86">
        <v>0</v>
      </c>
      <c r="F825" s="86">
        <v>0</v>
      </c>
      <c r="G825" s="86">
        <v>0</v>
      </c>
      <c r="H825" s="86">
        <v>0</v>
      </c>
      <c r="I825" s="86">
        <v>0</v>
      </c>
      <c r="J825" s="60">
        <v>0</v>
      </c>
      <c r="K825" s="15"/>
      <c r="L825" s="3">
        <f t="shared" si="426"/>
        <v>0</v>
      </c>
    </row>
    <row r="826" spans="1:16" ht="33">
      <c r="A826" s="193"/>
      <c r="B826" s="193"/>
      <c r="C826" s="179" t="s">
        <v>7</v>
      </c>
      <c r="D826" s="120">
        <f>D827</f>
        <v>31147.09</v>
      </c>
      <c r="E826" s="86">
        <v>0</v>
      </c>
      <c r="F826" s="86">
        <v>0</v>
      </c>
      <c r="G826" s="86">
        <v>0</v>
      </c>
      <c r="H826" s="86">
        <v>0</v>
      </c>
      <c r="I826" s="86">
        <v>0</v>
      </c>
      <c r="J826" s="60">
        <v>0</v>
      </c>
      <c r="K826" s="15"/>
      <c r="L826" s="3">
        <f t="shared" si="426"/>
        <v>31147.09</v>
      </c>
    </row>
    <row r="827" spans="1:16" ht="16.5">
      <c r="A827" s="193"/>
      <c r="B827" s="193"/>
      <c r="C827" s="41" t="s">
        <v>194</v>
      </c>
      <c r="D827" s="91">
        <v>31147.09</v>
      </c>
      <c r="E827" s="86">
        <v>0</v>
      </c>
      <c r="F827" s="86">
        <v>0</v>
      </c>
      <c r="G827" s="86">
        <v>0</v>
      </c>
      <c r="H827" s="86">
        <v>0</v>
      </c>
      <c r="I827" s="86">
        <v>0</v>
      </c>
      <c r="J827" s="60">
        <v>0</v>
      </c>
      <c r="K827" s="15"/>
      <c r="L827" s="3">
        <f t="shared" si="426"/>
        <v>31147.09</v>
      </c>
    </row>
    <row r="828" spans="1:16" ht="82.5">
      <c r="A828" s="193"/>
      <c r="B828" s="193"/>
      <c r="C828" s="142" t="s">
        <v>166</v>
      </c>
      <c r="D828" s="120">
        <f>D827</f>
        <v>31147.09</v>
      </c>
      <c r="E828" s="86">
        <v>0</v>
      </c>
      <c r="F828" s="86">
        <v>0</v>
      </c>
      <c r="G828" s="86">
        <v>0</v>
      </c>
      <c r="H828" s="86">
        <v>0</v>
      </c>
      <c r="I828" s="86">
        <v>0</v>
      </c>
      <c r="J828" s="60">
        <v>0</v>
      </c>
      <c r="K828" s="15"/>
      <c r="L828" s="3">
        <f t="shared" si="426"/>
        <v>31147.09</v>
      </c>
      <c r="P828" s="3">
        <f>L721+L764+L782+L800+L823+L849</f>
        <v>303008.45999999996</v>
      </c>
    </row>
    <row r="829" spans="1:16" ht="33">
      <c r="A829" s="193"/>
      <c r="B829" s="193"/>
      <c r="C829" s="179" t="s">
        <v>9</v>
      </c>
      <c r="D829" s="91">
        <v>1631.12</v>
      </c>
      <c r="E829" s="86">
        <v>0</v>
      </c>
      <c r="F829" s="86">
        <v>0</v>
      </c>
      <c r="G829" s="86">
        <f>0</f>
        <v>0</v>
      </c>
      <c r="H829" s="86">
        <v>0</v>
      </c>
      <c r="I829" s="86">
        <v>0</v>
      </c>
      <c r="J829" s="60">
        <v>0</v>
      </c>
      <c r="K829" s="15"/>
      <c r="L829" s="3">
        <f t="shared" si="426"/>
        <v>1631.12</v>
      </c>
    </row>
    <row r="830" spans="1:16" ht="16.5">
      <c r="A830" s="193"/>
      <c r="B830" s="193"/>
      <c r="C830" s="41" t="s">
        <v>194</v>
      </c>
      <c r="D830" s="91">
        <f>D829</f>
        <v>1631.12</v>
      </c>
      <c r="E830" s="178"/>
      <c r="F830" s="178"/>
      <c r="G830" s="178"/>
      <c r="H830" s="178"/>
      <c r="I830" s="178"/>
      <c r="J830" s="178"/>
      <c r="K830" s="15"/>
      <c r="L830" s="3"/>
    </row>
    <row r="831" spans="1:16" ht="82.5">
      <c r="A831" s="193"/>
      <c r="B831" s="193"/>
      <c r="C831" s="142" t="s">
        <v>166</v>
      </c>
      <c r="D831" s="121">
        <f>D830</f>
        <v>1631.12</v>
      </c>
      <c r="E831" s="86">
        <v>0</v>
      </c>
      <c r="F831" s="86">
        <v>0</v>
      </c>
      <c r="G831" s="86">
        <v>0</v>
      </c>
      <c r="H831" s="86">
        <v>0</v>
      </c>
      <c r="I831" s="86">
        <v>0</v>
      </c>
      <c r="J831" s="60">
        <v>0</v>
      </c>
      <c r="K831" s="15"/>
      <c r="L831" s="3">
        <f t="shared" si="426"/>
        <v>1631.12</v>
      </c>
    </row>
    <row r="832" spans="1:16" ht="16.5">
      <c r="A832" s="193"/>
      <c r="B832" s="193"/>
      <c r="C832" s="17" t="s">
        <v>17</v>
      </c>
      <c r="D832" s="121">
        <v>0</v>
      </c>
      <c r="E832" s="86">
        <v>0</v>
      </c>
      <c r="F832" s="86">
        <v>0</v>
      </c>
      <c r="G832" s="86">
        <v>0</v>
      </c>
      <c r="H832" s="86">
        <v>0</v>
      </c>
      <c r="I832" s="86">
        <v>0</v>
      </c>
      <c r="J832" s="60">
        <v>0</v>
      </c>
      <c r="K832" s="15"/>
      <c r="L832" s="3">
        <f t="shared" si="426"/>
        <v>0</v>
      </c>
    </row>
    <row r="833" spans="1:13" ht="33">
      <c r="A833" s="193"/>
      <c r="B833" s="193"/>
      <c r="C833" s="17" t="s">
        <v>18</v>
      </c>
      <c r="D833" s="121">
        <v>0</v>
      </c>
      <c r="E833" s="86">
        <v>0</v>
      </c>
      <c r="F833" s="86">
        <v>0</v>
      </c>
      <c r="G833" s="86">
        <v>0</v>
      </c>
      <c r="H833" s="86">
        <v>0</v>
      </c>
      <c r="I833" s="86">
        <v>0</v>
      </c>
      <c r="J833" s="60">
        <v>0</v>
      </c>
      <c r="K833" s="15"/>
      <c r="L833" s="3">
        <f t="shared" si="426"/>
        <v>0</v>
      </c>
    </row>
    <row r="834" spans="1:13" ht="15.75" customHeight="1">
      <c r="A834" s="193"/>
      <c r="B834" s="193"/>
      <c r="C834" s="17" t="s">
        <v>12</v>
      </c>
      <c r="D834" s="121">
        <v>0</v>
      </c>
      <c r="E834" s="86">
        <v>0</v>
      </c>
      <c r="F834" s="86">
        <v>0</v>
      </c>
      <c r="G834" s="86">
        <v>0</v>
      </c>
      <c r="H834" s="86">
        <v>0</v>
      </c>
      <c r="I834" s="86">
        <v>0</v>
      </c>
      <c r="J834" s="60">
        <v>0</v>
      </c>
      <c r="K834" s="15"/>
      <c r="L834" s="3">
        <f t="shared" si="426"/>
        <v>0</v>
      </c>
      <c r="M834" s="3"/>
    </row>
    <row r="835" spans="1:13" ht="16.5" hidden="1">
      <c r="A835" s="194" t="s">
        <v>156</v>
      </c>
      <c r="B835" s="193" t="s">
        <v>157</v>
      </c>
      <c r="C835" s="17"/>
      <c r="D835" s="121"/>
      <c r="E835" s="121"/>
      <c r="F835" s="121"/>
      <c r="G835" s="121"/>
      <c r="H835" s="121"/>
      <c r="I835" s="121"/>
      <c r="J835" s="121"/>
      <c r="K835" s="15"/>
      <c r="L835" s="3">
        <f t="shared" si="426"/>
        <v>0</v>
      </c>
      <c r="M835" s="3"/>
    </row>
    <row r="836" spans="1:13" ht="16.5">
      <c r="A836" s="194"/>
      <c r="B836" s="193"/>
      <c r="C836" s="41" t="s">
        <v>196</v>
      </c>
      <c r="D836" s="91">
        <f>D839+D842</f>
        <v>32778.21</v>
      </c>
      <c r="E836" s="121">
        <v>0</v>
      </c>
      <c r="F836" s="121">
        <v>0</v>
      </c>
      <c r="G836" s="121">
        <v>0</v>
      </c>
      <c r="H836" s="121">
        <v>0</v>
      </c>
      <c r="I836" s="121">
        <v>0</v>
      </c>
      <c r="J836" s="121">
        <v>0</v>
      </c>
      <c r="K836" s="15"/>
      <c r="L836" s="3">
        <f t="shared" si="426"/>
        <v>32778.21</v>
      </c>
      <c r="M836" s="3"/>
    </row>
    <row r="837" spans="1:13" ht="16.5">
      <c r="A837" s="194"/>
      <c r="B837" s="193"/>
      <c r="C837" s="41" t="s">
        <v>194</v>
      </c>
      <c r="D837" s="91">
        <f>D839+D844</f>
        <v>32778.21</v>
      </c>
      <c r="E837" s="91">
        <f t="shared" ref="E837" si="440">E836</f>
        <v>0</v>
      </c>
      <c r="F837" s="91">
        <f t="shared" ref="F837" si="441">F836</f>
        <v>0</v>
      </c>
      <c r="G837" s="91">
        <f t="shared" ref="G837" si="442">G836</f>
        <v>0</v>
      </c>
      <c r="H837" s="91">
        <f t="shared" ref="H837" si="443">H836</f>
        <v>0</v>
      </c>
      <c r="I837" s="91">
        <f t="shared" ref="I837" si="444">I836</f>
        <v>0</v>
      </c>
      <c r="J837" s="91">
        <f t="shared" ref="J837" si="445">J836</f>
        <v>0</v>
      </c>
      <c r="K837" s="15"/>
      <c r="L837" s="3"/>
      <c r="M837" s="3"/>
    </row>
    <row r="838" spans="1:13" ht="16.5">
      <c r="A838" s="194"/>
      <c r="B838" s="193"/>
      <c r="C838" s="41" t="s">
        <v>195</v>
      </c>
      <c r="D838" s="177">
        <v>0</v>
      </c>
      <c r="E838" s="178">
        <v>0</v>
      </c>
      <c r="F838" s="178">
        <v>0</v>
      </c>
      <c r="G838" s="178">
        <v>0</v>
      </c>
      <c r="H838" s="178">
        <v>0</v>
      </c>
      <c r="I838" s="178">
        <v>0</v>
      </c>
      <c r="J838" s="178">
        <v>0</v>
      </c>
      <c r="K838" s="15"/>
      <c r="L838" s="3">
        <f t="shared" si="426"/>
        <v>0</v>
      </c>
      <c r="M838" s="3"/>
    </row>
    <row r="839" spans="1:13" ht="16.5">
      <c r="A839" s="194"/>
      <c r="B839" s="193"/>
      <c r="C839" s="179" t="s">
        <v>199</v>
      </c>
      <c r="D839" s="120">
        <f>D841</f>
        <v>31147.09</v>
      </c>
      <c r="E839" s="121">
        <v>0</v>
      </c>
      <c r="F839" s="121">
        <v>0</v>
      </c>
      <c r="G839" s="121">
        <v>0</v>
      </c>
      <c r="H839" s="121">
        <v>0</v>
      </c>
      <c r="I839" s="121">
        <v>0</v>
      </c>
      <c r="J839" s="121">
        <v>0</v>
      </c>
      <c r="K839" s="15"/>
      <c r="L839" s="3">
        <f t="shared" si="426"/>
        <v>31147.09</v>
      </c>
      <c r="M839" s="3"/>
    </row>
    <row r="840" spans="1:13" ht="16.5">
      <c r="A840" s="194"/>
      <c r="B840" s="193"/>
      <c r="C840" s="41" t="s">
        <v>194</v>
      </c>
      <c r="D840" s="91">
        <v>31147.09</v>
      </c>
      <c r="E840" s="178">
        <v>0</v>
      </c>
      <c r="F840" s="178">
        <v>0</v>
      </c>
      <c r="G840" s="178">
        <v>0</v>
      </c>
      <c r="H840" s="178">
        <v>0</v>
      </c>
      <c r="I840" s="178">
        <v>0</v>
      </c>
      <c r="J840" s="178">
        <v>0</v>
      </c>
      <c r="K840" s="15"/>
      <c r="L840" s="3"/>
      <c r="M840" s="3"/>
    </row>
    <row r="841" spans="1:13" ht="82.5">
      <c r="A841" s="194"/>
      <c r="B841" s="193"/>
      <c r="C841" s="179" t="s">
        <v>166</v>
      </c>
      <c r="D841" s="91">
        <v>31147.09</v>
      </c>
      <c r="E841" s="121">
        <v>0</v>
      </c>
      <c r="F841" s="121">
        <v>0</v>
      </c>
      <c r="G841" s="121">
        <v>0</v>
      </c>
      <c r="H841" s="121">
        <v>0</v>
      </c>
      <c r="I841" s="121">
        <v>0</v>
      </c>
      <c r="J841" s="121">
        <v>0</v>
      </c>
      <c r="K841" s="15"/>
      <c r="L841" s="3">
        <f t="shared" si="426"/>
        <v>31147.09</v>
      </c>
      <c r="M841" s="3"/>
    </row>
    <row r="842" spans="1:13" ht="33">
      <c r="A842" s="194"/>
      <c r="B842" s="193"/>
      <c r="C842" s="179" t="s">
        <v>9</v>
      </c>
      <c r="D842" s="120">
        <v>1631.12</v>
      </c>
      <c r="E842" s="121">
        <v>0</v>
      </c>
      <c r="F842" s="121">
        <v>0</v>
      </c>
      <c r="G842" s="121">
        <v>0</v>
      </c>
      <c r="H842" s="121">
        <v>0</v>
      </c>
      <c r="I842" s="121">
        <v>0</v>
      </c>
      <c r="J842" s="121">
        <v>0</v>
      </c>
      <c r="K842" s="15"/>
      <c r="L842" s="3">
        <f t="shared" si="426"/>
        <v>1631.12</v>
      </c>
      <c r="M842" s="3"/>
    </row>
    <row r="843" spans="1:13" ht="16.5">
      <c r="A843" s="194"/>
      <c r="B843" s="193"/>
      <c r="C843" s="41" t="s">
        <v>194</v>
      </c>
      <c r="D843" s="177">
        <f>D842</f>
        <v>1631.12</v>
      </c>
      <c r="E843" s="177">
        <f t="shared" ref="E843:J843" si="446">E842</f>
        <v>0</v>
      </c>
      <c r="F843" s="177">
        <f t="shared" si="446"/>
        <v>0</v>
      </c>
      <c r="G843" s="177">
        <f t="shared" si="446"/>
        <v>0</v>
      </c>
      <c r="H843" s="177">
        <f t="shared" si="446"/>
        <v>0</v>
      </c>
      <c r="I843" s="177">
        <f t="shared" si="446"/>
        <v>0</v>
      </c>
      <c r="J843" s="177">
        <f t="shared" si="446"/>
        <v>0</v>
      </c>
      <c r="K843" s="15"/>
      <c r="L843" s="3"/>
      <c r="M843" s="3"/>
    </row>
    <row r="844" spans="1:13" ht="82.5">
      <c r="A844" s="194"/>
      <c r="B844" s="193"/>
      <c r="C844" s="179" t="s">
        <v>166</v>
      </c>
      <c r="D844" s="91">
        <v>1631.12</v>
      </c>
      <c r="E844" s="121">
        <v>0</v>
      </c>
      <c r="F844" s="121">
        <v>0</v>
      </c>
      <c r="G844" s="121">
        <f>0</f>
        <v>0</v>
      </c>
      <c r="H844" s="121">
        <v>0</v>
      </c>
      <c r="I844" s="121">
        <v>0</v>
      </c>
      <c r="J844" s="121">
        <v>0</v>
      </c>
      <c r="K844" s="15"/>
      <c r="L844" s="3">
        <f t="shared" si="426"/>
        <v>1631.12</v>
      </c>
      <c r="M844" s="3"/>
    </row>
    <row r="845" spans="1:13" ht="16.5">
      <c r="A845" s="194"/>
      <c r="B845" s="193"/>
      <c r="C845" s="179" t="s">
        <v>17</v>
      </c>
      <c r="D845" s="121">
        <v>0</v>
      </c>
      <c r="E845" s="121">
        <v>0</v>
      </c>
      <c r="F845" s="121">
        <v>0</v>
      </c>
      <c r="G845" s="121">
        <v>0</v>
      </c>
      <c r="H845" s="121">
        <v>0</v>
      </c>
      <c r="I845" s="121">
        <v>0</v>
      </c>
      <c r="J845" s="121">
        <v>0</v>
      </c>
      <c r="K845" s="15"/>
      <c r="L845" s="3">
        <f t="shared" si="426"/>
        <v>0</v>
      </c>
      <c r="M845" s="3"/>
    </row>
    <row r="846" spans="1:13" ht="33">
      <c r="A846" s="194"/>
      <c r="B846" s="193"/>
      <c r="C846" s="179" t="s">
        <v>18</v>
      </c>
      <c r="D846" s="121">
        <v>0</v>
      </c>
      <c r="E846" s="121">
        <v>0</v>
      </c>
      <c r="F846" s="121">
        <v>0</v>
      </c>
      <c r="G846" s="121">
        <v>0</v>
      </c>
      <c r="H846" s="121">
        <v>0</v>
      </c>
      <c r="I846" s="121">
        <v>0</v>
      </c>
      <c r="J846" s="121">
        <v>0</v>
      </c>
      <c r="K846" s="15"/>
      <c r="L846" s="3">
        <f t="shared" si="426"/>
        <v>0</v>
      </c>
      <c r="M846" s="3"/>
    </row>
    <row r="847" spans="1:13" ht="16.5">
      <c r="A847" s="194"/>
      <c r="B847" s="193"/>
      <c r="C847" s="179" t="s">
        <v>12</v>
      </c>
      <c r="D847" s="121">
        <v>0</v>
      </c>
      <c r="E847" s="121">
        <v>0</v>
      </c>
      <c r="F847" s="121">
        <v>0</v>
      </c>
      <c r="G847" s="121">
        <v>0</v>
      </c>
      <c r="H847" s="121">
        <v>0</v>
      </c>
      <c r="I847" s="121">
        <v>0</v>
      </c>
      <c r="J847" s="121">
        <v>0</v>
      </c>
      <c r="K847" s="15"/>
      <c r="L847" s="3">
        <f t="shared" si="426"/>
        <v>0</v>
      </c>
      <c r="M847" s="3"/>
    </row>
    <row r="848" spans="1:13" ht="16.5">
      <c r="A848" s="194"/>
      <c r="B848" s="193"/>
      <c r="C848" s="179" t="s">
        <v>27</v>
      </c>
      <c r="D848" s="121">
        <v>0</v>
      </c>
      <c r="E848" s="121">
        <v>0</v>
      </c>
      <c r="F848" s="121">
        <v>0</v>
      </c>
      <c r="G848" s="121">
        <v>0</v>
      </c>
      <c r="H848" s="121">
        <v>0</v>
      </c>
      <c r="I848" s="121">
        <v>0</v>
      </c>
      <c r="J848" s="121">
        <v>0</v>
      </c>
      <c r="K848" s="15"/>
      <c r="L848" s="3">
        <f t="shared" si="426"/>
        <v>0</v>
      </c>
      <c r="M848" s="3"/>
    </row>
    <row r="849" spans="1:13" ht="16.5">
      <c r="A849" s="193" t="s">
        <v>117</v>
      </c>
      <c r="B849" s="193" t="s">
        <v>201</v>
      </c>
      <c r="C849" s="41" t="s">
        <v>196</v>
      </c>
      <c r="D849" s="121">
        <v>0</v>
      </c>
      <c r="E849" s="86">
        <v>0</v>
      </c>
      <c r="F849" s="87">
        <f>F853+F858</f>
        <v>43547.39</v>
      </c>
      <c r="G849" s="86">
        <f>G853+G855</f>
        <v>0</v>
      </c>
      <c r="H849" s="149">
        <f>H852+H853+H855</f>
        <v>3396.31</v>
      </c>
      <c r="I849" s="86">
        <v>0</v>
      </c>
      <c r="J849" s="60">
        <v>0</v>
      </c>
      <c r="K849" s="15"/>
      <c r="L849" s="3">
        <f t="shared" si="426"/>
        <v>46943.7</v>
      </c>
      <c r="M849" s="3"/>
    </row>
    <row r="850" spans="1:13" ht="16.5">
      <c r="A850" s="193"/>
      <c r="B850" s="193"/>
      <c r="C850" s="41" t="s">
        <v>194</v>
      </c>
      <c r="D850" s="178">
        <f>D849</f>
        <v>0</v>
      </c>
      <c r="E850" s="178">
        <f t="shared" ref="E850:G850" si="447">E849</f>
        <v>0</v>
      </c>
      <c r="F850" s="178">
        <f t="shared" si="447"/>
        <v>43547.39</v>
      </c>
      <c r="G850" s="178">
        <f t="shared" si="447"/>
        <v>0</v>
      </c>
      <c r="H850" s="178">
        <v>0</v>
      </c>
      <c r="I850" s="178">
        <v>0</v>
      </c>
      <c r="J850" s="178">
        <v>0</v>
      </c>
      <c r="K850" s="15"/>
      <c r="L850" s="3"/>
      <c r="M850" s="3"/>
    </row>
    <row r="851" spans="1:13" ht="16.5">
      <c r="A851" s="193"/>
      <c r="B851" s="193"/>
      <c r="C851" s="41" t="s">
        <v>195</v>
      </c>
      <c r="D851" s="178">
        <v>0</v>
      </c>
      <c r="E851" s="178">
        <v>0</v>
      </c>
      <c r="F851" s="79">
        <v>0</v>
      </c>
      <c r="G851" s="178">
        <v>0</v>
      </c>
      <c r="H851" s="178">
        <f>H849</f>
        <v>3396.31</v>
      </c>
      <c r="I851" s="178">
        <f t="shared" ref="I851:J851" si="448">I849</f>
        <v>0</v>
      </c>
      <c r="J851" s="178">
        <f t="shared" si="448"/>
        <v>0</v>
      </c>
      <c r="K851" s="15"/>
      <c r="L851" s="3"/>
      <c r="M851" s="3"/>
    </row>
    <row r="852" spans="1:13" ht="16.5">
      <c r="A852" s="193"/>
      <c r="B852" s="193"/>
      <c r="C852" s="179" t="s">
        <v>5</v>
      </c>
      <c r="D852" s="121">
        <v>0</v>
      </c>
      <c r="E852" s="86">
        <v>0</v>
      </c>
      <c r="F852" s="79">
        <v>0</v>
      </c>
      <c r="G852" s="86">
        <v>0</v>
      </c>
      <c r="H852" s="86">
        <v>0</v>
      </c>
      <c r="I852" s="86">
        <v>0</v>
      </c>
      <c r="J852" s="60">
        <v>0</v>
      </c>
      <c r="K852" s="15"/>
      <c r="L852" s="3">
        <f t="shared" si="426"/>
        <v>0</v>
      </c>
      <c r="M852" s="3"/>
    </row>
    <row r="853" spans="1:13" ht="16.5">
      <c r="A853" s="193"/>
      <c r="B853" s="193"/>
      <c r="C853" s="179" t="s">
        <v>202</v>
      </c>
      <c r="D853" s="121">
        <v>0</v>
      </c>
      <c r="E853" s="86">
        <v>0</v>
      </c>
      <c r="F853" s="87">
        <f>F854</f>
        <v>41588.79</v>
      </c>
      <c r="G853" s="86">
        <f>G854</f>
        <v>0</v>
      </c>
      <c r="H853" s="86">
        <v>0</v>
      </c>
      <c r="I853" s="86">
        <v>0</v>
      </c>
      <c r="J853" s="60">
        <v>0</v>
      </c>
      <c r="K853" s="15"/>
      <c r="L853" s="3">
        <f t="shared" si="426"/>
        <v>41588.79</v>
      </c>
      <c r="M853" s="3"/>
    </row>
    <row r="854" spans="1:13" ht="82.5">
      <c r="A854" s="193"/>
      <c r="B854" s="193"/>
      <c r="C854" s="179" t="s">
        <v>166</v>
      </c>
      <c r="D854" s="121">
        <v>0</v>
      </c>
      <c r="E854" s="86">
        <v>0</v>
      </c>
      <c r="F854" s="87">
        <f>F867</f>
        <v>41588.79</v>
      </c>
      <c r="G854" s="86">
        <f>G879</f>
        <v>0</v>
      </c>
      <c r="H854" s="86">
        <v>0</v>
      </c>
      <c r="I854" s="86">
        <v>0</v>
      </c>
      <c r="J854" s="60">
        <v>0</v>
      </c>
      <c r="K854" s="15"/>
      <c r="L854" s="3">
        <f t="shared" si="426"/>
        <v>41588.79</v>
      </c>
      <c r="M854" s="3"/>
    </row>
    <row r="855" spans="1:13" ht="33">
      <c r="A855" s="193"/>
      <c r="B855" s="193"/>
      <c r="C855" s="179" t="s">
        <v>9</v>
      </c>
      <c r="D855" s="121">
        <v>0</v>
      </c>
      <c r="E855" s="86">
        <v>0</v>
      </c>
      <c r="F855" s="87">
        <f>F858</f>
        <v>1958.6</v>
      </c>
      <c r="G855" s="86">
        <f>G858</f>
        <v>0</v>
      </c>
      <c r="H855" s="86">
        <f>H858</f>
        <v>3396.31</v>
      </c>
      <c r="I855" s="86">
        <v>0</v>
      </c>
      <c r="J855" s="60">
        <v>0</v>
      </c>
      <c r="K855" s="15"/>
      <c r="L855" s="3">
        <f t="shared" si="426"/>
        <v>5354.91</v>
      </c>
      <c r="M855" s="3"/>
    </row>
    <row r="856" spans="1:13" ht="16.5">
      <c r="A856" s="193"/>
      <c r="B856" s="193"/>
      <c r="C856" s="41" t="s">
        <v>194</v>
      </c>
      <c r="D856" s="178">
        <f>D855</f>
        <v>0</v>
      </c>
      <c r="E856" s="178">
        <f t="shared" ref="E856:G856" si="449">E855</f>
        <v>0</v>
      </c>
      <c r="F856" s="87">
        <f t="shared" si="449"/>
        <v>1958.6</v>
      </c>
      <c r="G856" s="178">
        <f t="shared" si="449"/>
        <v>0</v>
      </c>
      <c r="H856" s="178">
        <v>0</v>
      </c>
      <c r="I856" s="178">
        <v>0</v>
      </c>
      <c r="J856" s="178">
        <v>0</v>
      </c>
      <c r="K856" s="15"/>
      <c r="L856" s="3"/>
      <c r="M856" s="3"/>
    </row>
    <row r="857" spans="1:13" ht="16.5">
      <c r="A857" s="193"/>
      <c r="B857" s="193"/>
      <c r="C857" s="41" t="s">
        <v>195</v>
      </c>
      <c r="D857" s="178">
        <v>0</v>
      </c>
      <c r="E857" s="178">
        <v>0</v>
      </c>
      <c r="F857" s="79">
        <v>0</v>
      </c>
      <c r="G857" s="178">
        <v>0</v>
      </c>
      <c r="H857" s="178">
        <f>H855</f>
        <v>3396.31</v>
      </c>
      <c r="I857" s="178">
        <f t="shared" ref="I857:J857" si="450">I855</f>
        <v>0</v>
      </c>
      <c r="J857" s="178">
        <f t="shared" si="450"/>
        <v>0</v>
      </c>
      <c r="K857" s="15"/>
      <c r="L857" s="3"/>
      <c r="M857" s="3"/>
    </row>
    <row r="858" spans="1:13" ht="82.5">
      <c r="A858" s="193"/>
      <c r="B858" s="193"/>
      <c r="C858" s="179" t="s">
        <v>166</v>
      </c>
      <c r="D858" s="121">
        <v>0</v>
      </c>
      <c r="E858" s="86">
        <v>0</v>
      </c>
      <c r="F858" s="87">
        <f>F869</f>
        <v>1958.6</v>
      </c>
      <c r="G858" s="86">
        <f>G881</f>
        <v>0</v>
      </c>
      <c r="H858" s="86">
        <f>H869+H881+H893+H904</f>
        <v>3396.31</v>
      </c>
      <c r="I858" s="86">
        <v>0</v>
      </c>
      <c r="J858" s="60">
        <v>0</v>
      </c>
      <c r="K858" s="15"/>
      <c r="L858" s="3">
        <f t="shared" si="426"/>
        <v>5354.91</v>
      </c>
      <c r="M858" s="3"/>
    </row>
    <row r="859" spans="1:13" ht="16.5">
      <c r="A859" s="193"/>
      <c r="B859" s="193"/>
      <c r="C859" s="179" t="s">
        <v>17</v>
      </c>
      <c r="D859" s="121">
        <v>0</v>
      </c>
      <c r="E859" s="86">
        <v>0</v>
      </c>
      <c r="F859" s="86">
        <v>0</v>
      </c>
      <c r="G859" s="86">
        <v>0</v>
      </c>
      <c r="H859" s="86">
        <v>0</v>
      </c>
      <c r="I859" s="86">
        <v>0</v>
      </c>
      <c r="J859" s="60">
        <v>0</v>
      </c>
      <c r="K859" s="15"/>
      <c r="L859" s="3">
        <f t="shared" si="426"/>
        <v>0</v>
      </c>
      <c r="M859" s="3"/>
    </row>
    <row r="860" spans="1:13" ht="33">
      <c r="A860" s="193"/>
      <c r="B860" s="193"/>
      <c r="C860" s="179" t="s">
        <v>18</v>
      </c>
      <c r="D860" s="121">
        <v>0</v>
      </c>
      <c r="E860" s="86">
        <v>0</v>
      </c>
      <c r="F860" s="86">
        <v>0</v>
      </c>
      <c r="G860" s="86">
        <v>0</v>
      </c>
      <c r="H860" s="86">
        <v>0</v>
      </c>
      <c r="I860" s="86">
        <v>0</v>
      </c>
      <c r="J860" s="60">
        <v>0</v>
      </c>
      <c r="K860" s="15"/>
      <c r="L860" s="3">
        <f t="shared" si="426"/>
        <v>0</v>
      </c>
      <c r="M860" s="3"/>
    </row>
    <row r="861" spans="1:13" ht="16.5">
      <c r="A861" s="193"/>
      <c r="B861" s="193"/>
      <c r="C861" s="179" t="s">
        <v>12</v>
      </c>
      <c r="D861" s="121">
        <v>0</v>
      </c>
      <c r="E861" s="86">
        <v>0</v>
      </c>
      <c r="F861" s="86">
        <v>0</v>
      </c>
      <c r="G861" s="86">
        <v>0</v>
      </c>
      <c r="H861" s="86">
        <v>0</v>
      </c>
      <c r="I861" s="86">
        <v>0</v>
      </c>
      <c r="J861" s="60">
        <v>0</v>
      </c>
      <c r="K861" s="15"/>
      <c r="L861" s="3">
        <f t="shared" si="426"/>
        <v>0</v>
      </c>
      <c r="M861" s="3"/>
    </row>
    <row r="862" spans="1:13" ht="16.5">
      <c r="A862" s="193" t="s">
        <v>118</v>
      </c>
      <c r="B862" s="193" t="s">
        <v>119</v>
      </c>
      <c r="C862" s="50"/>
      <c r="D862" s="121"/>
      <c r="E862" s="86"/>
      <c r="F862" s="86"/>
      <c r="G862" s="86"/>
      <c r="H862" s="86"/>
      <c r="I862" s="86"/>
      <c r="J862" s="77"/>
      <c r="K862" s="15"/>
      <c r="L862" s="3">
        <f t="shared" si="426"/>
        <v>0</v>
      </c>
      <c r="M862" s="3"/>
    </row>
    <row r="863" spans="1:13" ht="16.5">
      <c r="A863" s="193"/>
      <c r="B863" s="193"/>
      <c r="C863" s="41" t="s">
        <v>196</v>
      </c>
      <c r="D863" s="121">
        <v>0</v>
      </c>
      <c r="E863" s="86">
        <v>0</v>
      </c>
      <c r="F863" s="87">
        <f>F864</f>
        <v>43547.39</v>
      </c>
      <c r="G863" s="86">
        <v>0</v>
      </c>
      <c r="H863" s="86">
        <v>0</v>
      </c>
      <c r="I863" s="86">
        <v>0</v>
      </c>
      <c r="J863" s="77">
        <v>0</v>
      </c>
      <c r="K863" s="15"/>
      <c r="L863" s="3">
        <f t="shared" si="426"/>
        <v>43547.39</v>
      </c>
      <c r="M863" s="3"/>
    </row>
    <row r="864" spans="1:13" ht="16.5">
      <c r="A864" s="193"/>
      <c r="B864" s="193"/>
      <c r="C864" s="41" t="s">
        <v>194</v>
      </c>
      <c r="D864" s="121">
        <v>0</v>
      </c>
      <c r="E864" s="86">
        <v>0</v>
      </c>
      <c r="F864" s="87">
        <f>F867+F869</f>
        <v>43547.39</v>
      </c>
      <c r="G864" s="86">
        <v>0</v>
      </c>
      <c r="H864" s="86">
        <v>0</v>
      </c>
      <c r="I864" s="86">
        <v>0</v>
      </c>
      <c r="J864" s="77">
        <v>0</v>
      </c>
      <c r="K864" s="15"/>
      <c r="L864" s="3">
        <f t="shared" si="426"/>
        <v>43547.39</v>
      </c>
      <c r="M864" s="3"/>
    </row>
    <row r="865" spans="1:16" ht="16.5">
      <c r="A865" s="193"/>
      <c r="B865" s="193"/>
      <c r="C865" s="41" t="s">
        <v>195</v>
      </c>
      <c r="D865" s="178">
        <v>0</v>
      </c>
      <c r="E865" s="178">
        <v>0</v>
      </c>
      <c r="F865" s="178">
        <v>0</v>
      </c>
      <c r="G865" s="178">
        <v>0</v>
      </c>
      <c r="H865" s="178">
        <v>0</v>
      </c>
      <c r="I865" s="178">
        <v>0</v>
      </c>
      <c r="J865" s="178">
        <v>0</v>
      </c>
      <c r="K865" s="15"/>
      <c r="L865" s="3"/>
      <c r="M865" s="3"/>
    </row>
    <row r="866" spans="1:16" ht="16.5">
      <c r="A866" s="193"/>
      <c r="B866" s="193"/>
      <c r="C866" s="78" t="s">
        <v>5</v>
      </c>
      <c r="D866" s="121">
        <v>0</v>
      </c>
      <c r="E866" s="86">
        <v>0</v>
      </c>
      <c r="F866" s="86">
        <v>0</v>
      </c>
      <c r="G866" s="86">
        <v>0</v>
      </c>
      <c r="H866" s="86">
        <v>0</v>
      </c>
      <c r="I866" s="86">
        <v>0</v>
      </c>
      <c r="J866" s="77">
        <v>0</v>
      </c>
      <c r="K866" s="15"/>
      <c r="L866" s="3">
        <f t="shared" si="426"/>
        <v>0</v>
      </c>
      <c r="M866" s="3"/>
    </row>
    <row r="867" spans="1:16" ht="16.5">
      <c r="A867" s="193"/>
      <c r="B867" s="193"/>
      <c r="C867" s="179" t="s">
        <v>199</v>
      </c>
      <c r="D867" s="121">
        <v>0</v>
      </c>
      <c r="E867" s="86">
        <v>0</v>
      </c>
      <c r="F867" s="86">
        <v>41588.79</v>
      </c>
      <c r="G867" s="86">
        <v>0</v>
      </c>
      <c r="H867" s="86">
        <v>0</v>
      </c>
      <c r="I867" s="86">
        <v>0</v>
      </c>
      <c r="J867" s="77">
        <v>0</v>
      </c>
      <c r="K867" s="15"/>
      <c r="L867" s="3">
        <f t="shared" si="426"/>
        <v>41588.79</v>
      </c>
      <c r="M867" s="3"/>
    </row>
    <row r="868" spans="1:16" ht="82.5">
      <c r="A868" s="193"/>
      <c r="B868" s="193"/>
      <c r="C868" s="142" t="s">
        <v>166</v>
      </c>
      <c r="D868" s="178">
        <f>D869</f>
        <v>0</v>
      </c>
      <c r="E868" s="189">
        <f t="shared" ref="E868:J868" si="451">E869</f>
        <v>0</v>
      </c>
      <c r="F868" s="190">
        <f t="shared" si="451"/>
        <v>1958.6</v>
      </c>
      <c r="G868" s="189">
        <f t="shared" si="451"/>
        <v>0</v>
      </c>
      <c r="H868" s="189">
        <f t="shared" si="451"/>
        <v>0</v>
      </c>
      <c r="I868" s="189">
        <f t="shared" si="451"/>
        <v>0</v>
      </c>
      <c r="J868" s="189">
        <f t="shared" si="451"/>
        <v>0</v>
      </c>
      <c r="K868" s="15"/>
      <c r="L868" s="3">
        <f t="shared" si="426"/>
        <v>1958.6</v>
      </c>
      <c r="M868" s="3"/>
    </row>
    <row r="869" spans="1:16" ht="33">
      <c r="A869" s="193"/>
      <c r="B869" s="193"/>
      <c r="C869" s="179" t="s">
        <v>9</v>
      </c>
      <c r="D869" s="121">
        <v>0</v>
      </c>
      <c r="E869" s="86">
        <v>0</v>
      </c>
      <c r="F869" s="87">
        <v>1958.6</v>
      </c>
      <c r="G869" s="86">
        <v>0</v>
      </c>
      <c r="H869" s="86">
        <v>0</v>
      </c>
      <c r="I869" s="86">
        <v>0</v>
      </c>
      <c r="J869" s="77">
        <v>0</v>
      </c>
      <c r="K869" s="15"/>
      <c r="L869" s="3">
        <f t="shared" si="426"/>
        <v>1958.6</v>
      </c>
      <c r="M869" s="3"/>
    </row>
    <row r="870" spans="1:16" ht="16.5">
      <c r="A870" s="193"/>
      <c r="B870" s="193"/>
      <c r="C870" s="41" t="s">
        <v>194</v>
      </c>
      <c r="D870" s="178">
        <f>D869</f>
        <v>0</v>
      </c>
      <c r="E870" s="178">
        <f t="shared" ref="E870:J870" si="452">E869</f>
        <v>0</v>
      </c>
      <c r="F870" s="87">
        <f t="shared" si="452"/>
        <v>1958.6</v>
      </c>
      <c r="G870" s="178">
        <f t="shared" si="452"/>
        <v>0</v>
      </c>
      <c r="H870" s="178">
        <f t="shared" si="452"/>
        <v>0</v>
      </c>
      <c r="I870" s="178">
        <f t="shared" si="452"/>
        <v>0</v>
      </c>
      <c r="J870" s="178">
        <f t="shared" si="452"/>
        <v>0</v>
      </c>
      <c r="K870" s="15"/>
      <c r="L870" s="3"/>
      <c r="M870" s="3"/>
    </row>
    <row r="871" spans="1:16" ht="82.5">
      <c r="A871" s="193"/>
      <c r="B871" s="193"/>
      <c r="C871" s="142" t="s">
        <v>166</v>
      </c>
      <c r="D871" s="121">
        <v>0</v>
      </c>
      <c r="E871" s="86">
        <v>0</v>
      </c>
      <c r="F871" s="87">
        <f>F870</f>
        <v>1958.6</v>
      </c>
      <c r="G871" s="86">
        <v>0</v>
      </c>
      <c r="H871" s="86">
        <v>0</v>
      </c>
      <c r="I871" s="86">
        <v>0</v>
      </c>
      <c r="J871" s="77">
        <v>0</v>
      </c>
      <c r="K871" s="15"/>
      <c r="L871" s="3">
        <f t="shared" si="426"/>
        <v>1958.6</v>
      </c>
      <c r="M871" s="3"/>
    </row>
    <row r="872" spans="1:16" ht="16.5">
      <c r="A872" s="193"/>
      <c r="B872" s="193"/>
      <c r="C872" s="78" t="s">
        <v>17</v>
      </c>
      <c r="D872" s="121">
        <v>0</v>
      </c>
      <c r="E872" s="86">
        <v>0</v>
      </c>
      <c r="F872" s="86">
        <v>0</v>
      </c>
      <c r="G872" s="86">
        <v>0</v>
      </c>
      <c r="H872" s="86">
        <v>0</v>
      </c>
      <c r="I872" s="86">
        <v>0</v>
      </c>
      <c r="J872" s="77">
        <v>0</v>
      </c>
      <c r="K872" s="15"/>
      <c r="L872" s="3">
        <f t="shared" si="426"/>
        <v>0</v>
      </c>
      <c r="M872" s="3"/>
    </row>
    <row r="873" spans="1:16" ht="33">
      <c r="A873" s="193"/>
      <c r="B873" s="193"/>
      <c r="C873" s="78" t="s">
        <v>18</v>
      </c>
      <c r="D873" s="121">
        <v>0</v>
      </c>
      <c r="E873" s="86">
        <v>0</v>
      </c>
      <c r="F873" s="86">
        <v>0</v>
      </c>
      <c r="G873" s="86">
        <v>0</v>
      </c>
      <c r="H873" s="86">
        <v>0</v>
      </c>
      <c r="I873" s="86">
        <v>0</v>
      </c>
      <c r="J873" s="77">
        <v>0</v>
      </c>
      <c r="K873" s="15"/>
      <c r="L873" s="3">
        <f t="shared" si="426"/>
        <v>0</v>
      </c>
      <c r="M873" s="3"/>
    </row>
    <row r="874" spans="1:16" ht="16.5">
      <c r="A874" s="193"/>
      <c r="B874" s="193"/>
      <c r="C874" s="78" t="s">
        <v>12</v>
      </c>
      <c r="D874" s="121">
        <v>0</v>
      </c>
      <c r="E874" s="86">
        <v>0</v>
      </c>
      <c r="F874" s="86">
        <v>0</v>
      </c>
      <c r="G874" s="86">
        <v>0</v>
      </c>
      <c r="H874" s="86">
        <v>0</v>
      </c>
      <c r="I874" s="86">
        <v>0</v>
      </c>
      <c r="J874" s="77">
        <v>0</v>
      </c>
      <c r="K874" s="15"/>
      <c r="L874" s="3">
        <f t="shared" si="426"/>
        <v>0</v>
      </c>
      <c r="M874" s="3"/>
    </row>
    <row r="875" spans="1:16" ht="16.5">
      <c r="A875" s="193" t="s">
        <v>133</v>
      </c>
      <c r="B875" s="193" t="s">
        <v>188</v>
      </c>
      <c r="C875" s="78"/>
      <c r="D875" s="121"/>
      <c r="E875" s="86"/>
      <c r="F875" s="86"/>
      <c r="G875" s="86"/>
      <c r="H875" s="86"/>
      <c r="I875" s="86"/>
      <c r="J875" s="60"/>
      <c r="K875" s="15"/>
      <c r="L875" s="3">
        <f t="shared" si="426"/>
        <v>0</v>
      </c>
      <c r="M875" s="3">
        <f>G63+G308+G356+G484+G971</f>
        <v>575948.04</v>
      </c>
      <c r="N875" s="3">
        <f>I971+I484+I356</f>
        <v>87416.51</v>
      </c>
      <c r="O875" s="3">
        <f>H63+H308+H356+H484+H971</f>
        <v>196963.09</v>
      </c>
      <c r="P875" s="3">
        <f>J308+J356+J484+J971+0</f>
        <v>87424.06</v>
      </c>
    </row>
    <row r="876" spans="1:16" ht="16.5">
      <c r="A876" s="193"/>
      <c r="B876" s="193"/>
      <c r="C876" s="41" t="s">
        <v>196</v>
      </c>
      <c r="D876" s="121">
        <v>0</v>
      </c>
      <c r="E876" s="86">
        <v>0</v>
      </c>
      <c r="F876" s="86">
        <v>0</v>
      </c>
      <c r="G876" s="86">
        <f>G878+G880</f>
        <v>0</v>
      </c>
      <c r="H876" s="86">
        <f>H880</f>
        <v>3319.48</v>
      </c>
      <c r="I876" s="86">
        <v>0</v>
      </c>
      <c r="J876" s="60">
        <v>0</v>
      </c>
      <c r="K876" s="15"/>
      <c r="L876" s="3">
        <f t="shared" si="426"/>
        <v>3319.48</v>
      </c>
      <c r="M876" s="3"/>
    </row>
    <row r="877" spans="1:16" ht="16.5">
      <c r="A877" s="193"/>
      <c r="B877" s="193"/>
      <c r="C877" s="41" t="s">
        <v>194</v>
      </c>
      <c r="D877" s="121">
        <v>0</v>
      </c>
      <c r="E877" s="86">
        <v>0</v>
      </c>
      <c r="F877" s="86">
        <v>0</v>
      </c>
      <c r="G877" s="86">
        <v>0</v>
      </c>
      <c r="H877" s="86">
        <v>0</v>
      </c>
      <c r="I877" s="86">
        <v>0</v>
      </c>
      <c r="J877" s="60">
        <v>0</v>
      </c>
      <c r="K877" s="15"/>
      <c r="L877" s="3">
        <f t="shared" si="426"/>
        <v>0</v>
      </c>
      <c r="M877" s="3"/>
    </row>
    <row r="878" spans="1:16" ht="16.5">
      <c r="A878" s="193"/>
      <c r="B878" s="193"/>
      <c r="C878" s="41" t="s">
        <v>195</v>
      </c>
      <c r="D878" s="121">
        <v>0</v>
      </c>
      <c r="E878" s="86">
        <v>0</v>
      </c>
      <c r="F878" s="86">
        <v>0</v>
      </c>
      <c r="G878" s="86">
        <v>0</v>
      </c>
      <c r="H878" s="86">
        <f>H880</f>
        <v>3319.48</v>
      </c>
      <c r="I878" s="86">
        <v>0</v>
      </c>
      <c r="J878" s="60">
        <v>0</v>
      </c>
      <c r="K878" s="15"/>
      <c r="L878" s="3">
        <f t="shared" si="426"/>
        <v>3319.48</v>
      </c>
      <c r="M878" s="3"/>
    </row>
    <row r="879" spans="1:16" ht="16.5">
      <c r="A879" s="193"/>
      <c r="B879" s="193"/>
      <c r="C879" s="179" t="s">
        <v>199</v>
      </c>
      <c r="D879" s="121">
        <v>0</v>
      </c>
      <c r="E879" s="86">
        <v>0</v>
      </c>
      <c r="F879" s="86">
        <v>0</v>
      </c>
      <c r="G879" s="86">
        <v>0</v>
      </c>
      <c r="H879" s="86">
        <v>0</v>
      </c>
      <c r="I879" s="86">
        <v>0</v>
      </c>
      <c r="J879" s="60">
        <v>0</v>
      </c>
      <c r="K879" s="15"/>
      <c r="L879" s="3">
        <f t="shared" si="426"/>
        <v>0</v>
      </c>
      <c r="M879" s="3"/>
    </row>
    <row r="880" spans="1:16" ht="82.5">
      <c r="A880" s="193"/>
      <c r="B880" s="193"/>
      <c r="C880" s="142" t="s">
        <v>166</v>
      </c>
      <c r="D880" s="121">
        <v>0</v>
      </c>
      <c r="E880" s="86">
        <v>0</v>
      </c>
      <c r="F880" s="86">
        <v>0</v>
      </c>
      <c r="G880" s="86">
        <v>0</v>
      </c>
      <c r="H880" s="86">
        <f>H881</f>
        <v>3319.48</v>
      </c>
      <c r="I880" s="86">
        <v>0</v>
      </c>
      <c r="J880" s="60">
        <v>0</v>
      </c>
      <c r="K880" s="15"/>
      <c r="L880" s="3">
        <f t="shared" si="426"/>
        <v>3319.48</v>
      </c>
      <c r="M880" s="3"/>
    </row>
    <row r="881" spans="1:13" ht="16.5">
      <c r="A881" s="193"/>
      <c r="B881" s="193"/>
      <c r="C881" s="179" t="s">
        <v>203</v>
      </c>
      <c r="D881" s="121">
        <v>0</v>
      </c>
      <c r="E881" s="86">
        <v>0</v>
      </c>
      <c r="F881" s="86">
        <v>0</v>
      </c>
      <c r="G881" s="86">
        <v>0</v>
      </c>
      <c r="H881" s="86">
        <v>3319.48</v>
      </c>
      <c r="I881" s="86">
        <v>0</v>
      </c>
      <c r="J881" s="60">
        <v>0</v>
      </c>
      <c r="K881" s="15"/>
      <c r="L881" s="3">
        <f t="shared" si="426"/>
        <v>3319.48</v>
      </c>
      <c r="M881" s="3"/>
    </row>
    <row r="882" spans="1:13" ht="16.5">
      <c r="A882" s="193"/>
      <c r="B882" s="193"/>
      <c r="C882" s="41" t="s">
        <v>195</v>
      </c>
      <c r="D882" s="178">
        <v>0</v>
      </c>
      <c r="E882" s="178">
        <v>0</v>
      </c>
      <c r="F882" s="178">
        <v>0</v>
      </c>
      <c r="G882" s="178">
        <v>0</v>
      </c>
      <c r="H882" s="178">
        <f>H884</f>
        <v>0</v>
      </c>
      <c r="I882" s="178">
        <v>0</v>
      </c>
      <c r="J882" s="178">
        <v>0</v>
      </c>
      <c r="K882" s="15"/>
      <c r="L882" s="3"/>
      <c r="M882" s="3"/>
    </row>
    <row r="883" spans="1:13" ht="82.5">
      <c r="A883" s="193"/>
      <c r="B883" s="193"/>
      <c r="C883" s="142" t="s">
        <v>166</v>
      </c>
      <c r="D883" s="121">
        <v>0</v>
      </c>
      <c r="E883" s="86">
        <v>0</v>
      </c>
      <c r="F883" s="86">
        <v>0</v>
      </c>
      <c r="G883" s="86">
        <v>0</v>
      </c>
      <c r="H883" s="86">
        <f>H881</f>
        <v>3319.48</v>
      </c>
      <c r="I883" s="86">
        <v>0</v>
      </c>
      <c r="J883" s="60">
        <v>0</v>
      </c>
      <c r="K883" s="15"/>
      <c r="L883" s="3">
        <f t="shared" si="426"/>
        <v>3319.48</v>
      </c>
      <c r="M883" s="3"/>
    </row>
    <row r="884" spans="1:13" ht="16.5">
      <c r="A884" s="193"/>
      <c r="B884" s="193"/>
      <c r="C884" s="58" t="s">
        <v>17</v>
      </c>
      <c r="D884" s="121">
        <v>0</v>
      </c>
      <c r="E884" s="86">
        <v>0</v>
      </c>
      <c r="F884" s="86">
        <v>0</v>
      </c>
      <c r="G884" s="86">
        <v>0</v>
      </c>
      <c r="H884" s="86">
        <v>0</v>
      </c>
      <c r="I884" s="86">
        <v>0</v>
      </c>
      <c r="J884" s="60">
        <v>0</v>
      </c>
      <c r="K884" s="15"/>
      <c r="L884" s="3">
        <f t="shared" ref="L884:L953" si="453">E884+F884+G884+H884+I884+J884+D884</f>
        <v>0</v>
      </c>
      <c r="M884" s="3"/>
    </row>
    <row r="885" spans="1:13" ht="33">
      <c r="A885" s="193"/>
      <c r="B885" s="193"/>
      <c r="C885" s="58" t="s">
        <v>18</v>
      </c>
      <c r="D885" s="121">
        <v>0</v>
      </c>
      <c r="E885" s="86">
        <v>0</v>
      </c>
      <c r="F885" s="86">
        <v>0</v>
      </c>
      <c r="G885" s="86">
        <v>0</v>
      </c>
      <c r="H885" s="86">
        <v>0</v>
      </c>
      <c r="I885" s="86">
        <v>0</v>
      </c>
      <c r="J885" s="60">
        <v>0</v>
      </c>
      <c r="K885" s="15"/>
      <c r="L885" s="3">
        <f t="shared" si="453"/>
        <v>0</v>
      </c>
      <c r="M885" s="3"/>
    </row>
    <row r="886" spans="1:13" ht="16.5">
      <c r="A886" s="193"/>
      <c r="B886" s="193"/>
      <c r="C886" s="58" t="s">
        <v>12</v>
      </c>
      <c r="D886" s="121">
        <v>0</v>
      </c>
      <c r="E886" s="86">
        <v>0</v>
      </c>
      <c r="F886" s="86">
        <v>0</v>
      </c>
      <c r="G886" s="86">
        <v>0</v>
      </c>
      <c r="H886" s="86">
        <v>0</v>
      </c>
      <c r="I886" s="86">
        <v>0</v>
      </c>
      <c r="J886" s="60">
        <v>0</v>
      </c>
      <c r="K886" s="15"/>
      <c r="L886" s="3">
        <f t="shared" si="453"/>
        <v>0</v>
      </c>
      <c r="M886" s="3"/>
    </row>
    <row r="887" spans="1:13" ht="16.5">
      <c r="A887" s="193" t="s">
        <v>150</v>
      </c>
      <c r="B887" s="197" t="s">
        <v>189</v>
      </c>
      <c r="C887" s="41" t="s">
        <v>196</v>
      </c>
      <c r="D887" s="178">
        <v>0</v>
      </c>
      <c r="E887" s="178">
        <v>0</v>
      </c>
      <c r="F887" s="79">
        <v>0</v>
      </c>
      <c r="G887" s="178">
        <v>0</v>
      </c>
      <c r="H887" s="178">
        <v>0</v>
      </c>
      <c r="I887" s="178">
        <v>0</v>
      </c>
      <c r="J887" s="178">
        <v>0</v>
      </c>
      <c r="K887" s="15"/>
      <c r="L887" s="3">
        <f t="shared" si="453"/>
        <v>0</v>
      </c>
      <c r="M887" s="3"/>
    </row>
    <row r="888" spans="1:13" ht="16.5">
      <c r="A888" s="193"/>
      <c r="B888" s="197"/>
      <c r="C888" s="41" t="s">
        <v>194</v>
      </c>
      <c r="D888" s="178">
        <v>0</v>
      </c>
      <c r="E888" s="178">
        <v>0</v>
      </c>
      <c r="F888" s="79">
        <v>0</v>
      </c>
      <c r="G888" s="178">
        <v>0</v>
      </c>
      <c r="H888" s="178">
        <v>0</v>
      </c>
      <c r="I888" s="178">
        <v>0</v>
      </c>
      <c r="J888" s="178">
        <v>0</v>
      </c>
      <c r="K888" s="15"/>
      <c r="L888" s="3">
        <f t="shared" si="453"/>
        <v>0</v>
      </c>
      <c r="M888" s="3"/>
    </row>
    <row r="889" spans="1:13" ht="16.5">
      <c r="A889" s="193"/>
      <c r="B889" s="197"/>
      <c r="C889" s="41" t="s">
        <v>195</v>
      </c>
      <c r="D889" s="121">
        <v>0</v>
      </c>
      <c r="E889" s="99">
        <v>0</v>
      </c>
      <c r="F889" s="79">
        <v>0</v>
      </c>
      <c r="G889" s="99">
        <v>0</v>
      </c>
      <c r="H889" s="99">
        <v>0</v>
      </c>
      <c r="I889" s="99">
        <v>0</v>
      </c>
      <c r="J889" s="99">
        <v>0</v>
      </c>
      <c r="K889" s="15"/>
      <c r="L889" s="3">
        <f t="shared" si="453"/>
        <v>0</v>
      </c>
      <c r="M889" s="3"/>
    </row>
    <row r="890" spans="1:13" ht="16.5">
      <c r="A890" s="193"/>
      <c r="B890" s="197"/>
      <c r="C890" s="100" t="s">
        <v>5</v>
      </c>
      <c r="D890" s="121">
        <v>0</v>
      </c>
      <c r="E890" s="99">
        <v>0</v>
      </c>
      <c r="F890" s="79">
        <f>F891</f>
        <v>0</v>
      </c>
      <c r="G890" s="99">
        <f>G891</f>
        <v>0</v>
      </c>
      <c r="H890" s="99">
        <v>0</v>
      </c>
      <c r="I890" s="99">
        <v>0</v>
      </c>
      <c r="J890" s="99">
        <v>0</v>
      </c>
      <c r="K890" s="15"/>
      <c r="L890" s="3">
        <f t="shared" si="453"/>
        <v>0</v>
      </c>
      <c r="M890" s="3"/>
    </row>
    <row r="891" spans="1:13" ht="16.5">
      <c r="A891" s="193"/>
      <c r="B891" s="197"/>
      <c r="C891" s="179" t="s">
        <v>199</v>
      </c>
      <c r="D891" s="121">
        <v>0</v>
      </c>
      <c r="E891" s="99">
        <v>0</v>
      </c>
      <c r="F891" s="79">
        <v>0</v>
      </c>
      <c r="G891" s="99">
        <v>0</v>
      </c>
      <c r="H891" s="99">
        <v>0</v>
      </c>
      <c r="I891" s="99">
        <v>0</v>
      </c>
      <c r="J891" s="99">
        <v>0</v>
      </c>
      <c r="K891" s="15"/>
      <c r="L891" s="3">
        <f t="shared" si="453"/>
        <v>0</v>
      </c>
      <c r="M891" s="3"/>
    </row>
    <row r="892" spans="1:13" ht="82.5">
      <c r="A892" s="193"/>
      <c r="B892" s="197"/>
      <c r="C892" s="142" t="s">
        <v>166</v>
      </c>
      <c r="D892" s="121">
        <v>0</v>
      </c>
      <c r="E892" s="99">
        <v>0</v>
      </c>
      <c r="F892" s="79">
        <f>F893</f>
        <v>0</v>
      </c>
      <c r="G892" s="99">
        <f>G893</f>
        <v>0</v>
      </c>
      <c r="H892" s="99">
        <f>H893</f>
        <v>0</v>
      </c>
      <c r="I892" s="99">
        <v>0</v>
      </c>
      <c r="J892" s="99">
        <v>0</v>
      </c>
      <c r="K892" s="15"/>
      <c r="L892" s="3">
        <f t="shared" si="453"/>
        <v>0</v>
      </c>
      <c r="M892" s="3"/>
    </row>
    <row r="893" spans="1:13" ht="16.5">
      <c r="A893" s="193"/>
      <c r="B893" s="197"/>
      <c r="C893" s="179" t="s">
        <v>203</v>
      </c>
      <c r="D893" s="121">
        <v>0</v>
      </c>
      <c r="E893" s="99">
        <v>0</v>
      </c>
      <c r="F893" s="79">
        <v>0</v>
      </c>
      <c r="G893" s="99">
        <v>0</v>
      </c>
      <c r="H893" s="99">
        <v>0</v>
      </c>
      <c r="I893" s="99">
        <v>0</v>
      </c>
      <c r="J893" s="99">
        <v>0</v>
      </c>
      <c r="K893" s="15"/>
      <c r="L893" s="3">
        <f t="shared" si="453"/>
        <v>0</v>
      </c>
      <c r="M893" s="3"/>
    </row>
    <row r="894" spans="1:13" ht="82.5">
      <c r="A894" s="193"/>
      <c r="B894" s="197"/>
      <c r="C894" s="142" t="s">
        <v>166</v>
      </c>
      <c r="D894" s="121">
        <v>0</v>
      </c>
      <c r="E894" s="99">
        <v>0</v>
      </c>
      <c r="F894" s="99">
        <v>0</v>
      </c>
      <c r="G894" s="99">
        <v>0</v>
      </c>
      <c r="H894" s="99">
        <v>0</v>
      </c>
      <c r="I894" s="99">
        <v>0</v>
      </c>
      <c r="J894" s="99">
        <v>0</v>
      </c>
      <c r="K894" s="15"/>
      <c r="L894" s="3">
        <f t="shared" si="453"/>
        <v>0</v>
      </c>
      <c r="M894" s="3"/>
    </row>
    <row r="895" spans="1:13" ht="16.5">
      <c r="A895" s="193"/>
      <c r="B895" s="197"/>
      <c r="C895" s="100" t="s">
        <v>17</v>
      </c>
      <c r="D895" s="121">
        <v>0</v>
      </c>
      <c r="E895" s="99">
        <v>0</v>
      </c>
      <c r="F895" s="99">
        <v>0</v>
      </c>
      <c r="G895" s="99">
        <v>0</v>
      </c>
      <c r="H895" s="99">
        <v>0</v>
      </c>
      <c r="I895" s="99">
        <v>0</v>
      </c>
      <c r="J895" s="99">
        <v>0</v>
      </c>
      <c r="K895" s="15"/>
      <c r="L895" s="3">
        <f t="shared" si="453"/>
        <v>0</v>
      </c>
      <c r="M895" s="3"/>
    </row>
    <row r="896" spans="1:13" ht="33">
      <c r="A896" s="193"/>
      <c r="B896" s="197"/>
      <c r="C896" s="100" t="s">
        <v>18</v>
      </c>
      <c r="D896" s="121">
        <v>0</v>
      </c>
      <c r="E896" s="99">
        <v>0</v>
      </c>
      <c r="F896" s="99">
        <v>0</v>
      </c>
      <c r="G896" s="99">
        <v>0</v>
      </c>
      <c r="H896" s="99">
        <v>0</v>
      </c>
      <c r="I896" s="99">
        <v>0</v>
      </c>
      <c r="J896" s="99">
        <v>0</v>
      </c>
      <c r="K896" s="15"/>
      <c r="L896" s="3">
        <f t="shared" si="453"/>
        <v>0</v>
      </c>
      <c r="M896" s="3"/>
    </row>
    <row r="897" spans="1:15" ht="16.5">
      <c r="A897" s="193"/>
      <c r="B897" s="197"/>
      <c r="C897" s="100" t="s">
        <v>12</v>
      </c>
      <c r="D897" s="121">
        <v>0</v>
      </c>
      <c r="E897" s="99">
        <v>0</v>
      </c>
      <c r="F897" s="99">
        <v>0</v>
      </c>
      <c r="G897" s="99">
        <v>0</v>
      </c>
      <c r="H897" s="99">
        <v>0</v>
      </c>
      <c r="I897" s="99">
        <v>0</v>
      </c>
      <c r="J897" s="99">
        <v>0</v>
      </c>
      <c r="K897" s="15"/>
      <c r="L897" s="3">
        <f t="shared" si="453"/>
        <v>0</v>
      </c>
      <c r="M897" s="3"/>
    </row>
    <row r="898" spans="1:15" ht="16.5" customHeight="1">
      <c r="A898" s="193" t="s">
        <v>151</v>
      </c>
      <c r="B898" s="197" t="s">
        <v>149</v>
      </c>
      <c r="C898" s="100"/>
      <c r="D898" s="121"/>
      <c r="E898" s="86"/>
      <c r="F898" s="86"/>
      <c r="G898" s="86"/>
      <c r="H898" s="86"/>
      <c r="I898" s="86"/>
      <c r="J898" s="60"/>
      <c r="K898" s="15"/>
      <c r="L898" s="3">
        <f t="shared" si="453"/>
        <v>0</v>
      </c>
      <c r="M898" s="3"/>
    </row>
    <row r="899" spans="1:15" ht="16.5">
      <c r="A899" s="193"/>
      <c r="B899" s="197"/>
      <c r="C899" s="41" t="s">
        <v>196</v>
      </c>
      <c r="D899" s="121">
        <v>0</v>
      </c>
      <c r="E899" s="86">
        <v>0</v>
      </c>
      <c r="F899" s="79">
        <f>F901+F904</f>
        <v>0</v>
      </c>
      <c r="G899" s="86">
        <f>G901+G903</f>
        <v>0</v>
      </c>
      <c r="H899" s="86">
        <f>H901</f>
        <v>76.83</v>
      </c>
      <c r="I899" s="86">
        <v>0</v>
      </c>
      <c r="J899" s="60">
        <v>0</v>
      </c>
      <c r="K899" s="15"/>
      <c r="L899" s="3">
        <f t="shared" si="453"/>
        <v>76.83</v>
      </c>
      <c r="M899" s="3"/>
    </row>
    <row r="900" spans="1:15" ht="16.5">
      <c r="A900" s="193"/>
      <c r="B900" s="197"/>
      <c r="C900" s="41" t="s">
        <v>194</v>
      </c>
      <c r="D900" s="121">
        <v>0</v>
      </c>
      <c r="E900" s="86">
        <v>0</v>
      </c>
      <c r="F900" s="79">
        <v>0</v>
      </c>
      <c r="G900" s="86">
        <v>0</v>
      </c>
      <c r="H900" s="86">
        <v>0</v>
      </c>
      <c r="I900" s="86">
        <v>0</v>
      </c>
      <c r="J900" s="60">
        <v>0</v>
      </c>
      <c r="K900" s="15"/>
      <c r="L900" s="3">
        <f t="shared" si="453"/>
        <v>0</v>
      </c>
      <c r="M900" s="3"/>
    </row>
    <row r="901" spans="1:15" ht="16.5">
      <c r="A901" s="193"/>
      <c r="B901" s="197"/>
      <c r="C901" s="41" t="s">
        <v>195</v>
      </c>
      <c r="D901" s="121">
        <v>0</v>
      </c>
      <c r="E901" s="86">
        <v>0</v>
      </c>
      <c r="F901" s="79">
        <f>F902</f>
        <v>0</v>
      </c>
      <c r="G901" s="86">
        <f>G902</f>
        <v>0</v>
      </c>
      <c r="H901" s="86">
        <f>H904</f>
        <v>76.83</v>
      </c>
      <c r="I901" s="86">
        <v>0</v>
      </c>
      <c r="J901" s="60">
        <v>0</v>
      </c>
      <c r="K901" s="15"/>
      <c r="L901" s="3">
        <f t="shared" si="453"/>
        <v>76.83</v>
      </c>
      <c r="M901" s="3"/>
    </row>
    <row r="902" spans="1:15" ht="16.5">
      <c r="A902" s="193"/>
      <c r="B902" s="197"/>
      <c r="C902" s="179" t="s">
        <v>199</v>
      </c>
      <c r="D902" s="121">
        <v>0</v>
      </c>
      <c r="E902" s="86">
        <v>0</v>
      </c>
      <c r="F902" s="79">
        <v>0</v>
      </c>
      <c r="G902" s="86">
        <v>0</v>
      </c>
      <c r="H902" s="86">
        <v>0</v>
      </c>
      <c r="I902" s="86">
        <v>0</v>
      </c>
      <c r="J902" s="60">
        <v>0</v>
      </c>
      <c r="K902" s="15"/>
      <c r="L902" s="3">
        <f t="shared" si="453"/>
        <v>0</v>
      </c>
      <c r="M902" s="3"/>
    </row>
    <row r="903" spans="1:15" ht="82.5">
      <c r="A903" s="193"/>
      <c r="B903" s="197"/>
      <c r="C903" s="142" t="s">
        <v>166</v>
      </c>
      <c r="D903" s="121">
        <v>0</v>
      </c>
      <c r="E903" s="86">
        <v>0</v>
      </c>
      <c r="F903" s="79">
        <f>F904</f>
        <v>0</v>
      </c>
      <c r="G903" s="86">
        <f>G904</f>
        <v>0</v>
      </c>
      <c r="H903" s="86">
        <f>H904</f>
        <v>76.83</v>
      </c>
      <c r="I903" s="86">
        <v>0</v>
      </c>
      <c r="J903" s="60">
        <v>0</v>
      </c>
      <c r="K903" s="15"/>
      <c r="L903" s="3">
        <f t="shared" si="453"/>
        <v>76.83</v>
      </c>
      <c r="M903" s="3"/>
    </row>
    <row r="904" spans="1:15" ht="16.5">
      <c r="A904" s="193"/>
      <c r="B904" s="197"/>
      <c r="C904" s="179" t="s">
        <v>203</v>
      </c>
      <c r="D904" s="121">
        <v>0</v>
      </c>
      <c r="E904" s="86">
        <v>0</v>
      </c>
      <c r="F904" s="79">
        <v>0</v>
      </c>
      <c r="G904" s="86">
        <v>0</v>
      </c>
      <c r="H904" s="86">
        <v>76.83</v>
      </c>
      <c r="I904" s="86">
        <v>0</v>
      </c>
      <c r="J904" s="60">
        <v>0</v>
      </c>
      <c r="K904" s="15"/>
      <c r="L904" s="3">
        <f t="shared" si="453"/>
        <v>76.83</v>
      </c>
      <c r="M904" s="3"/>
      <c r="O904" s="3"/>
    </row>
    <row r="905" spans="1:15" ht="16.5">
      <c r="A905" s="193"/>
      <c r="B905" s="197"/>
      <c r="C905" s="41" t="s">
        <v>195</v>
      </c>
      <c r="D905" s="178">
        <f>D904</f>
        <v>0</v>
      </c>
      <c r="E905" s="178">
        <f t="shared" ref="E905:J905" si="454">E904</f>
        <v>0</v>
      </c>
      <c r="F905" s="178">
        <f t="shared" si="454"/>
        <v>0</v>
      </c>
      <c r="G905" s="178">
        <f t="shared" si="454"/>
        <v>0</v>
      </c>
      <c r="H905" s="178">
        <f t="shared" si="454"/>
        <v>76.83</v>
      </c>
      <c r="I905" s="178">
        <f t="shared" si="454"/>
        <v>0</v>
      </c>
      <c r="J905" s="178">
        <f t="shared" si="454"/>
        <v>0</v>
      </c>
      <c r="K905" s="15"/>
      <c r="L905" s="3"/>
      <c r="M905" s="3"/>
      <c r="O905" s="3"/>
    </row>
    <row r="906" spans="1:15" ht="82.5">
      <c r="A906" s="193"/>
      <c r="B906" s="197"/>
      <c r="C906" s="142" t="s">
        <v>166</v>
      </c>
      <c r="D906" s="121">
        <v>0</v>
      </c>
      <c r="E906" s="86">
        <v>0</v>
      </c>
      <c r="F906" s="86">
        <v>0</v>
      </c>
      <c r="G906" s="86">
        <v>0</v>
      </c>
      <c r="H906" s="86">
        <v>0</v>
      </c>
      <c r="I906" s="86">
        <v>0</v>
      </c>
      <c r="J906" s="60">
        <v>0</v>
      </c>
      <c r="K906" s="15"/>
      <c r="L906" s="3">
        <f t="shared" si="453"/>
        <v>0</v>
      </c>
      <c r="M906" s="3"/>
    </row>
    <row r="907" spans="1:15" ht="16.5">
      <c r="A907" s="193"/>
      <c r="B907" s="197"/>
      <c r="C907" s="50" t="s">
        <v>17</v>
      </c>
      <c r="D907" s="121">
        <v>0</v>
      </c>
      <c r="E907" s="86">
        <v>0</v>
      </c>
      <c r="F907" s="86">
        <v>0</v>
      </c>
      <c r="G907" s="86">
        <v>0</v>
      </c>
      <c r="H907" s="86">
        <v>0</v>
      </c>
      <c r="I907" s="86">
        <v>0</v>
      </c>
      <c r="J907" s="60">
        <v>0</v>
      </c>
      <c r="K907" s="15"/>
      <c r="L907" s="3">
        <f t="shared" si="453"/>
        <v>0</v>
      </c>
      <c r="M907" s="3"/>
    </row>
    <row r="908" spans="1:15" ht="33">
      <c r="A908" s="193"/>
      <c r="B908" s="197"/>
      <c r="C908" s="50" t="s">
        <v>18</v>
      </c>
      <c r="D908" s="121">
        <v>0</v>
      </c>
      <c r="E908" s="86">
        <v>0</v>
      </c>
      <c r="F908" s="86">
        <v>0</v>
      </c>
      <c r="G908" s="86">
        <v>0</v>
      </c>
      <c r="H908" s="86">
        <v>0</v>
      </c>
      <c r="I908" s="86">
        <v>0</v>
      </c>
      <c r="J908" s="60">
        <v>0</v>
      </c>
      <c r="K908" s="15"/>
      <c r="L908" s="3">
        <f t="shared" si="453"/>
        <v>0</v>
      </c>
      <c r="M908" s="3"/>
    </row>
    <row r="909" spans="1:15" ht="16.5">
      <c r="A909" s="193"/>
      <c r="B909" s="197"/>
      <c r="C909" s="50" t="s">
        <v>12</v>
      </c>
      <c r="D909" s="121">
        <v>0</v>
      </c>
      <c r="E909" s="86">
        <v>0</v>
      </c>
      <c r="F909" s="86">
        <v>0</v>
      </c>
      <c r="G909" s="86">
        <v>0</v>
      </c>
      <c r="H909" s="178">
        <v>0</v>
      </c>
      <c r="I909" s="86">
        <v>0</v>
      </c>
      <c r="J909" s="60">
        <v>0</v>
      </c>
      <c r="K909" s="15"/>
      <c r="L909" s="3">
        <f t="shared" si="453"/>
        <v>0</v>
      </c>
      <c r="M909" s="3"/>
    </row>
    <row r="910" spans="1:15" ht="1.5" hidden="1" customHeight="1">
      <c r="A910" s="198" t="s">
        <v>152</v>
      </c>
      <c r="B910" s="197" t="s">
        <v>153</v>
      </c>
      <c r="C910" s="50" t="s">
        <v>27</v>
      </c>
      <c r="D910" s="121">
        <v>0</v>
      </c>
      <c r="E910" s="114">
        <v>0</v>
      </c>
      <c r="F910" s="114">
        <v>0</v>
      </c>
      <c r="G910" s="114">
        <v>0</v>
      </c>
      <c r="H910" s="178">
        <f>H911+H912+H916</f>
        <v>0</v>
      </c>
      <c r="I910" s="114">
        <v>0</v>
      </c>
      <c r="J910" s="114">
        <v>0</v>
      </c>
      <c r="K910" s="15"/>
      <c r="L910" s="3">
        <f t="shared" si="453"/>
        <v>0</v>
      </c>
      <c r="M910" s="3"/>
    </row>
    <row r="911" spans="1:15" ht="49.5" hidden="1">
      <c r="A911" s="198"/>
      <c r="B911" s="197"/>
      <c r="C911" s="142" t="s">
        <v>171</v>
      </c>
      <c r="D911" s="121">
        <v>0</v>
      </c>
      <c r="E911" s="114">
        <v>0</v>
      </c>
      <c r="F911" s="114">
        <v>0</v>
      </c>
      <c r="G911" s="114">
        <v>0</v>
      </c>
      <c r="H911" s="114">
        <v>0</v>
      </c>
      <c r="I911" s="114">
        <v>0</v>
      </c>
      <c r="J911" s="114">
        <v>0</v>
      </c>
      <c r="K911" s="15"/>
      <c r="L911" s="3">
        <f t="shared" si="453"/>
        <v>0</v>
      </c>
      <c r="M911" s="3"/>
    </row>
    <row r="912" spans="1:15" ht="16.5" hidden="1">
      <c r="A912" s="198"/>
      <c r="B912" s="197"/>
      <c r="C912" s="24" t="s">
        <v>5</v>
      </c>
      <c r="D912" s="121">
        <v>0</v>
      </c>
      <c r="E912" s="114">
        <v>0</v>
      </c>
      <c r="F912" s="114">
        <v>0</v>
      </c>
      <c r="G912" s="114">
        <v>0</v>
      </c>
      <c r="H912" s="114">
        <f>H913+H914</f>
        <v>0</v>
      </c>
      <c r="I912" s="114">
        <v>0</v>
      </c>
      <c r="J912" s="114">
        <v>0</v>
      </c>
      <c r="K912" s="15"/>
      <c r="L912" s="3">
        <f t="shared" si="453"/>
        <v>0</v>
      </c>
      <c r="M912" s="3"/>
    </row>
    <row r="913" spans="1:13" ht="16.5" hidden="1">
      <c r="A913" s="198"/>
      <c r="B913" s="197"/>
      <c r="C913" s="24" t="s">
        <v>23</v>
      </c>
      <c r="D913" s="121">
        <v>0</v>
      </c>
      <c r="E913" s="114">
        <v>0</v>
      </c>
      <c r="F913" s="114">
        <v>0</v>
      </c>
      <c r="G913" s="114">
        <v>0</v>
      </c>
      <c r="H913" s="114">
        <v>0</v>
      </c>
      <c r="I913" s="114">
        <v>0</v>
      </c>
      <c r="J913" s="114">
        <v>0</v>
      </c>
      <c r="K913" s="15"/>
      <c r="L913" s="3">
        <f t="shared" si="453"/>
        <v>0</v>
      </c>
      <c r="M913" s="3"/>
    </row>
    <row r="914" spans="1:13" ht="82.5" hidden="1">
      <c r="A914" s="198"/>
      <c r="B914" s="197"/>
      <c r="C914" s="142" t="s">
        <v>166</v>
      </c>
      <c r="D914" s="121">
        <v>0</v>
      </c>
      <c r="E914" s="114">
        <v>0</v>
      </c>
      <c r="F914" s="114">
        <v>0</v>
      </c>
      <c r="G914" s="114">
        <v>0</v>
      </c>
      <c r="H914" s="114">
        <f>H915</f>
        <v>0</v>
      </c>
      <c r="I914" s="114">
        <v>0</v>
      </c>
      <c r="J914" s="114">
        <v>0</v>
      </c>
      <c r="K914" s="15"/>
      <c r="L914" s="3">
        <f t="shared" si="453"/>
        <v>0</v>
      </c>
      <c r="M914" s="3"/>
    </row>
    <row r="915" spans="1:13" ht="49.5" hidden="1">
      <c r="A915" s="198"/>
      <c r="B915" s="197"/>
      <c r="C915" s="24" t="s">
        <v>176</v>
      </c>
      <c r="D915" s="121">
        <v>0</v>
      </c>
      <c r="E915" s="114">
        <v>0</v>
      </c>
      <c r="F915" s="114">
        <v>0</v>
      </c>
      <c r="G915" s="114">
        <v>0</v>
      </c>
      <c r="H915" s="114"/>
      <c r="I915" s="114">
        <v>0</v>
      </c>
      <c r="J915" s="114">
        <v>0</v>
      </c>
      <c r="K915" s="15"/>
      <c r="L915" s="3">
        <f t="shared" si="453"/>
        <v>0</v>
      </c>
      <c r="M915" s="3"/>
    </row>
    <row r="916" spans="1:13" ht="16.5" hidden="1">
      <c r="A916" s="198"/>
      <c r="B916" s="197"/>
      <c r="C916" s="24" t="s">
        <v>122</v>
      </c>
      <c r="D916" s="121">
        <v>0</v>
      </c>
      <c r="E916" s="114">
        <v>0</v>
      </c>
      <c r="F916" s="114">
        <v>0</v>
      </c>
      <c r="G916" s="114">
        <v>0</v>
      </c>
      <c r="H916" s="114">
        <v>0</v>
      </c>
      <c r="I916" s="114">
        <v>0</v>
      </c>
      <c r="J916" s="114">
        <v>0</v>
      </c>
      <c r="K916" s="15"/>
      <c r="L916" s="3">
        <f t="shared" si="453"/>
        <v>0</v>
      </c>
      <c r="M916" s="3"/>
    </row>
    <row r="917" spans="1:13" ht="33" hidden="1">
      <c r="A917" s="198"/>
      <c r="B917" s="197"/>
      <c r="C917" s="24" t="s">
        <v>9</v>
      </c>
      <c r="D917" s="121">
        <v>0</v>
      </c>
      <c r="E917" s="114">
        <v>0</v>
      </c>
      <c r="F917" s="114">
        <v>0</v>
      </c>
      <c r="G917" s="114">
        <v>0</v>
      </c>
      <c r="H917" s="114">
        <v>0</v>
      </c>
      <c r="I917" s="114">
        <v>0</v>
      </c>
      <c r="J917" s="114">
        <v>0</v>
      </c>
      <c r="K917" s="15"/>
      <c r="L917" s="3">
        <f t="shared" si="453"/>
        <v>0</v>
      </c>
      <c r="M917" s="3"/>
    </row>
    <row r="918" spans="1:13" ht="82.5" hidden="1">
      <c r="A918" s="198"/>
      <c r="B918" s="197"/>
      <c r="C918" s="142" t="s">
        <v>166</v>
      </c>
      <c r="D918" s="121">
        <v>0</v>
      </c>
      <c r="E918" s="114">
        <v>0</v>
      </c>
      <c r="F918" s="114">
        <v>0</v>
      </c>
      <c r="G918" s="114">
        <v>0</v>
      </c>
      <c r="H918" s="114">
        <v>0</v>
      </c>
      <c r="I918" s="114">
        <v>0</v>
      </c>
      <c r="J918" s="114">
        <v>0</v>
      </c>
      <c r="K918" s="15"/>
      <c r="L918" s="3">
        <f t="shared" si="453"/>
        <v>0</v>
      </c>
      <c r="M918" s="3"/>
    </row>
    <row r="919" spans="1:13" ht="49.5" hidden="1">
      <c r="A919" s="198"/>
      <c r="B919" s="197"/>
      <c r="C919" s="24" t="s">
        <v>176</v>
      </c>
      <c r="D919" s="121">
        <v>0</v>
      </c>
      <c r="E919" s="114">
        <v>0</v>
      </c>
      <c r="F919" s="114">
        <v>0</v>
      </c>
      <c r="G919" s="114">
        <v>0</v>
      </c>
      <c r="H919" s="114">
        <v>0</v>
      </c>
      <c r="I919" s="114">
        <v>0</v>
      </c>
      <c r="J919" s="114">
        <v>0</v>
      </c>
      <c r="K919" s="15"/>
      <c r="L919" s="3">
        <f t="shared" si="453"/>
        <v>0</v>
      </c>
      <c r="M919" s="3"/>
    </row>
    <row r="920" spans="1:13" ht="16.5" hidden="1">
      <c r="A920" s="199"/>
      <c r="B920" s="200"/>
      <c r="C920" s="24" t="s">
        <v>122</v>
      </c>
      <c r="D920" s="121">
        <v>0</v>
      </c>
      <c r="E920" s="114">
        <v>0</v>
      </c>
      <c r="F920" s="114">
        <v>0</v>
      </c>
      <c r="G920" s="114">
        <v>0</v>
      </c>
      <c r="H920" s="114">
        <v>0</v>
      </c>
      <c r="I920" s="114">
        <v>0</v>
      </c>
      <c r="J920" s="114">
        <v>0</v>
      </c>
      <c r="K920" s="15"/>
      <c r="L920" s="3">
        <f t="shared" si="453"/>
        <v>0</v>
      </c>
      <c r="M920" s="3"/>
    </row>
    <row r="921" spans="1:13" ht="16.5" hidden="1">
      <c r="A921" s="116"/>
      <c r="B921" s="117"/>
      <c r="C921" s="24" t="s">
        <v>17</v>
      </c>
      <c r="D921" s="121">
        <v>0</v>
      </c>
      <c r="E921" s="114">
        <v>0</v>
      </c>
      <c r="F921" s="114">
        <v>0</v>
      </c>
      <c r="G921" s="114">
        <v>0</v>
      </c>
      <c r="H921" s="114">
        <v>0</v>
      </c>
      <c r="I921" s="114">
        <v>0</v>
      </c>
      <c r="J921" s="114">
        <v>0</v>
      </c>
      <c r="K921" s="15"/>
      <c r="L921" s="3">
        <f t="shared" si="453"/>
        <v>0</v>
      </c>
      <c r="M921" s="3"/>
    </row>
    <row r="922" spans="1:13" ht="33" hidden="1">
      <c r="A922" s="116"/>
      <c r="B922" s="117"/>
      <c r="C922" s="24" t="s">
        <v>18</v>
      </c>
      <c r="D922" s="121">
        <v>0</v>
      </c>
      <c r="E922" s="114">
        <v>0</v>
      </c>
      <c r="F922" s="114">
        <v>0</v>
      </c>
      <c r="G922" s="114">
        <v>0</v>
      </c>
      <c r="H922" s="114">
        <v>0</v>
      </c>
      <c r="I922" s="114">
        <v>0</v>
      </c>
      <c r="J922" s="114">
        <v>0</v>
      </c>
      <c r="K922" s="15"/>
      <c r="L922" s="3">
        <f t="shared" si="453"/>
        <v>0</v>
      </c>
      <c r="M922" s="3"/>
    </row>
    <row r="923" spans="1:13" ht="16.5" hidden="1">
      <c r="A923" s="116"/>
      <c r="B923" s="117"/>
      <c r="C923" s="24" t="s">
        <v>12</v>
      </c>
      <c r="D923" s="121">
        <v>0</v>
      </c>
      <c r="E923" s="114">
        <v>0</v>
      </c>
      <c r="F923" s="114">
        <v>0</v>
      </c>
      <c r="G923" s="114">
        <v>0</v>
      </c>
      <c r="H923" s="114">
        <v>0</v>
      </c>
      <c r="I923" s="114">
        <v>0</v>
      </c>
      <c r="J923" s="114">
        <v>0</v>
      </c>
      <c r="K923" s="15"/>
      <c r="L923" s="3">
        <f t="shared" si="453"/>
        <v>0</v>
      </c>
      <c r="M923" s="3"/>
    </row>
    <row r="924" spans="1:13" ht="16.5">
      <c r="A924" s="193" t="s">
        <v>51</v>
      </c>
      <c r="B924" s="194" t="s">
        <v>104</v>
      </c>
      <c r="C924" s="24"/>
      <c r="D924" s="123"/>
      <c r="E924" s="86"/>
      <c r="F924" s="86"/>
      <c r="G924" s="86"/>
      <c r="H924" s="86"/>
      <c r="I924" s="86"/>
      <c r="J924" s="60"/>
      <c r="K924" s="15"/>
      <c r="L924" s="3">
        <f t="shared" si="453"/>
        <v>0</v>
      </c>
    </row>
    <row r="925" spans="1:13" ht="16.5">
      <c r="A925" s="193"/>
      <c r="B925" s="194"/>
      <c r="C925" s="41" t="s">
        <v>196</v>
      </c>
      <c r="D925" s="91">
        <f>D926</f>
        <v>1333.5700000000002</v>
      </c>
      <c r="E925" s="86">
        <f>E931</f>
        <v>0</v>
      </c>
      <c r="F925" s="79">
        <f>F931</f>
        <v>0</v>
      </c>
      <c r="G925" s="86">
        <v>0</v>
      </c>
      <c r="H925" s="87">
        <f>H927</f>
        <v>199</v>
      </c>
      <c r="I925" s="86">
        <v>0</v>
      </c>
      <c r="J925" s="60">
        <v>0</v>
      </c>
      <c r="K925" s="15"/>
      <c r="L925" s="3">
        <f t="shared" si="453"/>
        <v>1532.5700000000002</v>
      </c>
    </row>
    <row r="926" spans="1:13" ht="16.5">
      <c r="A926" s="193"/>
      <c r="B926" s="194"/>
      <c r="C926" s="41" t="s">
        <v>194</v>
      </c>
      <c r="D926" s="120">
        <f>D928+D932</f>
        <v>1333.5700000000002</v>
      </c>
      <c r="E926" s="86">
        <v>0</v>
      </c>
      <c r="F926" s="86">
        <v>0</v>
      </c>
      <c r="G926" s="86">
        <v>0</v>
      </c>
      <c r="H926" s="86">
        <v>0</v>
      </c>
      <c r="I926" s="86">
        <v>0</v>
      </c>
      <c r="J926" s="60">
        <v>0</v>
      </c>
      <c r="K926" s="15"/>
      <c r="L926" s="3">
        <f t="shared" si="453"/>
        <v>1333.5700000000002</v>
      </c>
    </row>
    <row r="927" spans="1:13" ht="16.5">
      <c r="A927" s="193"/>
      <c r="B927" s="194"/>
      <c r="C927" s="41" t="s">
        <v>195</v>
      </c>
      <c r="D927" s="91">
        <v>0</v>
      </c>
      <c r="E927" s="86">
        <v>0</v>
      </c>
      <c r="F927" s="86">
        <v>0</v>
      </c>
      <c r="G927" s="86">
        <v>0</v>
      </c>
      <c r="H927" s="87">
        <f>H936</f>
        <v>199</v>
      </c>
      <c r="I927" s="86">
        <v>0</v>
      </c>
      <c r="J927" s="60">
        <v>0</v>
      </c>
      <c r="K927" s="15"/>
      <c r="L927" s="3">
        <f t="shared" si="453"/>
        <v>199</v>
      </c>
    </row>
    <row r="928" spans="1:13" ht="16.5">
      <c r="A928" s="193"/>
      <c r="B928" s="194"/>
      <c r="C928" s="179" t="s">
        <v>199</v>
      </c>
      <c r="D928" s="91">
        <v>279.19</v>
      </c>
      <c r="E928" s="86">
        <v>0</v>
      </c>
      <c r="F928" s="86">
        <v>0</v>
      </c>
      <c r="G928" s="86">
        <v>0</v>
      </c>
      <c r="H928" s="86">
        <v>0</v>
      </c>
      <c r="I928" s="86">
        <v>0</v>
      </c>
      <c r="J928" s="60">
        <v>0</v>
      </c>
      <c r="K928" s="15"/>
      <c r="L928" s="3">
        <f t="shared" si="453"/>
        <v>279.19</v>
      </c>
    </row>
    <row r="929" spans="1:12" ht="82.5">
      <c r="A929" s="193"/>
      <c r="B929" s="194"/>
      <c r="C929" s="142" t="s">
        <v>166</v>
      </c>
      <c r="D929" s="91">
        <v>0</v>
      </c>
      <c r="E929" s="86">
        <v>0</v>
      </c>
      <c r="F929" s="86">
        <v>0</v>
      </c>
      <c r="G929" s="86">
        <v>0</v>
      </c>
      <c r="H929" s="86">
        <v>0</v>
      </c>
      <c r="I929" s="86">
        <v>0</v>
      </c>
      <c r="J929" s="60">
        <v>0</v>
      </c>
      <c r="K929" s="15"/>
      <c r="L929" s="3">
        <f t="shared" si="453"/>
        <v>0</v>
      </c>
    </row>
    <row r="930" spans="1:12" ht="49.5">
      <c r="A930" s="193"/>
      <c r="B930" s="194"/>
      <c r="C930" s="24" t="s">
        <v>176</v>
      </c>
      <c r="D930" s="91">
        <v>279.19</v>
      </c>
      <c r="E930" s="86">
        <v>0</v>
      </c>
      <c r="F930" s="86">
        <v>0</v>
      </c>
      <c r="G930" s="86">
        <v>0</v>
      </c>
      <c r="H930" s="79">
        <f>H931</f>
        <v>0</v>
      </c>
      <c r="I930" s="86">
        <v>0</v>
      </c>
      <c r="J930" s="60">
        <v>0</v>
      </c>
      <c r="K930" s="15"/>
      <c r="L930" s="3">
        <f t="shared" si="453"/>
        <v>279.19</v>
      </c>
    </row>
    <row r="931" spans="1:12" ht="16.5">
      <c r="A931" s="193"/>
      <c r="B931" s="194"/>
      <c r="C931" s="52" t="s">
        <v>122</v>
      </c>
      <c r="D931" s="91">
        <f>D930</f>
        <v>279.19</v>
      </c>
      <c r="E931" s="86">
        <f>E935</f>
        <v>0</v>
      </c>
      <c r="F931" s="79">
        <f>F935</f>
        <v>0</v>
      </c>
      <c r="G931" s="86">
        <v>0</v>
      </c>
      <c r="H931" s="79">
        <f>H935</f>
        <v>0</v>
      </c>
      <c r="I931" s="86">
        <v>0</v>
      </c>
      <c r="J931" s="60">
        <v>0</v>
      </c>
      <c r="K931" s="15"/>
      <c r="L931" s="3">
        <f t="shared" si="453"/>
        <v>279.19</v>
      </c>
    </row>
    <row r="932" spans="1:12" ht="33">
      <c r="A932" s="193"/>
      <c r="B932" s="194"/>
      <c r="C932" s="17" t="s">
        <v>9</v>
      </c>
      <c r="D932" s="91">
        <f>D936</f>
        <v>1054.3800000000001</v>
      </c>
      <c r="E932" s="86">
        <v>0</v>
      </c>
      <c r="F932" s="79">
        <v>0</v>
      </c>
      <c r="G932" s="86">
        <v>0</v>
      </c>
      <c r="H932" s="87">
        <f>H936</f>
        <v>199</v>
      </c>
      <c r="I932" s="86">
        <v>0</v>
      </c>
      <c r="J932" s="60">
        <v>0</v>
      </c>
      <c r="K932" s="15"/>
      <c r="L932" s="3">
        <f t="shared" si="453"/>
        <v>1253.3800000000001</v>
      </c>
    </row>
    <row r="933" spans="1:12" ht="16.5">
      <c r="A933" s="193"/>
      <c r="B933" s="194"/>
      <c r="C933" s="41" t="s">
        <v>194</v>
      </c>
      <c r="D933" s="91">
        <f>D932</f>
        <v>1054.3800000000001</v>
      </c>
      <c r="E933" s="91">
        <f t="shared" ref="E933:G933" si="455">E932</f>
        <v>0</v>
      </c>
      <c r="F933" s="91">
        <f t="shared" si="455"/>
        <v>0</v>
      </c>
      <c r="G933" s="91">
        <f t="shared" si="455"/>
        <v>0</v>
      </c>
      <c r="H933" s="79">
        <v>0</v>
      </c>
      <c r="I933" s="178">
        <v>0</v>
      </c>
      <c r="J933" s="178">
        <v>0</v>
      </c>
      <c r="K933" s="15"/>
      <c r="L933" s="3"/>
    </row>
    <row r="934" spans="1:12" ht="16.5">
      <c r="A934" s="193"/>
      <c r="B934" s="194"/>
      <c r="C934" s="41" t="s">
        <v>195</v>
      </c>
      <c r="D934" s="91">
        <v>0</v>
      </c>
      <c r="E934" s="178">
        <v>0</v>
      </c>
      <c r="F934" s="79">
        <v>0</v>
      </c>
      <c r="G934" s="178">
        <v>0</v>
      </c>
      <c r="H934" s="87">
        <f>H932</f>
        <v>199</v>
      </c>
      <c r="I934" s="79">
        <f t="shared" ref="I934:J934" si="456">I932</f>
        <v>0</v>
      </c>
      <c r="J934" s="79">
        <f t="shared" si="456"/>
        <v>0</v>
      </c>
      <c r="K934" s="15"/>
      <c r="L934" s="3"/>
    </row>
    <row r="935" spans="1:12" ht="82.5">
      <c r="A935" s="193"/>
      <c r="B935" s="194"/>
      <c r="C935" s="142" t="s">
        <v>166</v>
      </c>
      <c r="D935" s="91">
        <v>0</v>
      </c>
      <c r="E935" s="86">
        <f>E936</f>
        <v>0</v>
      </c>
      <c r="F935" s="79">
        <f>F936</f>
        <v>0</v>
      </c>
      <c r="G935" s="86">
        <v>0</v>
      </c>
      <c r="H935" s="79">
        <v>0</v>
      </c>
      <c r="I935" s="86">
        <v>0</v>
      </c>
      <c r="J935" s="60">
        <v>0</v>
      </c>
      <c r="K935" s="15"/>
      <c r="L935" s="3">
        <f t="shared" si="453"/>
        <v>0</v>
      </c>
    </row>
    <row r="936" spans="1:12" ht="49.5">
      <c r="A936" s="193"/>
      <c r="B936" s="194"/>
      <c r="C936" s="24" t="s">
        <v>176</v>
      </c>
      <c r="D936" s="91">
        <v>1054.3800000000001</v>
      </c>
      <c r="E936" s="86">
        <v>0</v>
      </c>
      <c r="F936" s="79">
        <f>F951</f>
        <v>0</v>
      </c>
      <c r="G936" s="86">
        <v>0</v>
      </c>
      <c r="H936" s="87">
        <f>H951</f>
        <v>199</v>
      </c>
      <c r="I936" s="86">
        <v>0</v>
      </c>
      <c r="J936" s="60">
        <v>0</v>
      </c>
      <c r="K936" s="15"/>
      <c r="L936" s="3">
        <f t="shared" si="453"/>
        <v>1253.3800000000001</v>
      </c>
    </row>
    <row r="937" spans="1:12" ht="16.5">
      <c r="A937" s="193"/>
      <c r="B937" s="194"/>
      <c r="C937" s="52" t="s">
        <v>122</v>
      </c>
      <c r="D937" s="121">
        <v>0</v>
      </c>
      <c r="E937" s="86">
        <v>0</v>
      </c>
      <c r="F937" s="86">
        <v>0</v>
      </c>
      <c r="G937" s="86">
        <v>0</v>
      </c>
      <c r="H937" s="86">
        <v>0</v>
      </c>
      <c r="I937" s="86">
        <v>0</v>
      </c>
      <c r="J937" s="60">
        <v>0</v>
      </c>
      <c r="K937" s="15"/>
      <c r="L937" s="3">
        <f t="shared" si="453"/>
        <v>0</v>
      </c>
    </row>
    <row r="938" spans="1:12" ht="16.5">
      <c r="A938" s="193"/>
      <c r="B938" s="194"/>
      <c r="C938" s="17" t="s">
        <v>17</v>
      </c>
      <c r="D938" s="121">
        <v>0</v>
      </c>
      <c r="E938" s="86">
        <v>0</v>
      </c>
      <c r="F938" s="86">
        <v>0</v>
      </c>
      <c r="G938" s="86">
        <v>0</v>
      </c>
      <c r="H938" s="86">
        <v>0</v>
      </c>
      <c r="I938" s="86">
        <v>0</v>
      </c>
      <c r="J938" s="60">
        <v>0</v>
      </c>
      <c r="K938" s="15"/>
      <c r="L938" s="3">
        <f t="shared" si="453"/>
        <v>0</v>
      </c>
    </row>
    <row r="939" spans="1:12" ht="33">
      <c r="A939" s="193"/>
      <c r="B939" s="194"/>
      <c r="C939" s="17" t="s">
        <v>18</v>
      </c>
      <c r="D939" s="121">
        <v>0</v>
      </c>
      <c r="E939" s="86">
        <v>0</v>
      </c>
      <c r="F939" s="86">
        <v>0</v>
      </c>
      <c r="G939" s="86">
        <v>0</v>
      </c>
      <c r="H939" s="86">
        <v>0</v>
      </c>
      <c r="I939" s="86">
        <v>0</v>
      </c>
      <c r="J939" s="60">
        <v>0</v>
      </c>
      <c r="K939" s="15"/>
      <c r="L939" s="3">
        <f t="shared" si="453"/>
        <v>0</v>
      </c>
    </row>
    <row r="940" spans="1:12" ht="16.5">
      <c r="A940" s="193"/>
      <c r="B940" s="194"/>
      <c r="C940" s="17" t="s">
        <v>12</v>
      </c>
      <c r="D940" s="121">
        <v>0</v>
      </c>
      <c r="E940" s="86">
        <v>0</v>
      </c>
      <c r="F940" s="86">
        <v>0</v>
      </c>
      <c r="G940" s="86">
        <v>0</v>
      </c>
      <c r="H940" s="86">
        <v>0</v>
      </c>
      <c r="I940" s="86">
        <v>0</v>
      </c>
      <c r="J940" s="60">
        <v>0</v>
      </c>
      <c r="K940" s="15"/>
      <c r="L940" s="3">
        <f t="shared" si="453"/>
        <v>0</v>
      </c>
    </row>
    <row r="941" spans="1:12" ht="16.5">
      <c r="A941" s="193" t="s">
        <v>52</v>
      </c>
      <c r="B941" s="193" t="s">
        <v>72</v>
      </c>
      <c r="C941" s="17"/>
      <c r="D941" s="123"/>
      <c r="E941" s="86"/>
      <c r="F941" s="86"/>
      <c r="G941" s="86"/>
      <c r="H941" s="86"/>
      <c r="I941" s="86"/>
      <c r="J941" s="60"/>
      <c r="K941" s="15"/>
      <c r="L941" s="3">
        <f t="shared" si="453"/>
        <v>0</v>
      </c>
    </row>
    <row r="942" spans="1:12" ht="16.5">
      <c r="A942" s="193"/>
      <c r="B942" s="193"/>
      <c r="C942" s="41" t="s">
        <v>196</v>
      </c>
      <c r="D942" s="91">
        <f>D943</f>
        <v>1039.69</v>
      </c>
      <c r="E942" s="79">
        <f>E946</f>
        <v>0</v>
      </c>
      <c r="F942" s="79">
        <f>F946</f>
        <v>0</v>
      </c>
      <c r="G942" s="86">
        <v>0</v>
      </c>
      <c r="H942" s="87">
        <f>H944</f>
        <v>199</v>
      </c>
      <c r="I942" s="86">
        <v>0</v>
      </c>
      <c r="J942" s="60">
        <v>0</v>
      </c>
      <c r="K942" s="15"/>
      <c r="L942" s="3">
        <f t="shared" si="453"/>
        <v>1238.69</v>
      </c>
    </row>
    <row r="943" spans="1:12" ht="16.5">
      <c r="A943" s="193"/>
      <c r="B943" s="193"/>
      <c r="C943" s="41" t="s">
        <v>194</v>
      </c>
      <c r="D943" s="91">
        <f>D951</f>
        <v>1039.69</v>
      </c>
      <c r="E943" s="91">
        <f t="shared" ref="E943:G943" si="457">E942</f>
        <v>0</v>
      </c>
      <c r="F943" s="91">
        <f t="shared" si="457"/>
        <v>0</v>
      </c>
      <c r="G943" s="91">
        <f t="shared" si="457"/>
        <v>0</v>
      </c>
      <c r="H943" s="79">
        <v>0</v>
      </c>
      <c r="I943" s="180">
        <v>0</v>
      </c>
      <c r="J943" s="180">
        <v>0</v>
      </c>
      <c r="K943" s="15"/>
      <c r="L943" s="3"/>
    </row>
    <row r="944" spans="1:12" ht="16.5">
      <c r="A944" s="193"/>
      <c r="B944" s="193"/>
      <c r="C944" s="41" t="s">
        <v>195</v>
      </c>
      <c r="D944" s="79">
        <v>0</v>
      </c>
      <c r="E944" s="79">
        <v>0</v>
      </c>
      <c r="F944" s="79">
        <v>0</v>
      </c>
      <c r="G944" s="86">
        <v>0</v>
      </c>
      <c r="H944" s="87">
        <f>H951</f>
        <v>199</v>
      </c>
      <c r="I944" s="86">
        <v>0</v>
      </c>
      <c r="J944" s="60">
        <v>0</v>
      </c>
      <c r="K944" s="15"/>
      <c r="L944" s="3">
        <f t="shared" si="453"/>
        <v>199</v>
      </c>
    </row>
    <row r="945" spans="1:12" ht="16.5">
      <c r="A945" s="193"/>
      <c r="B945" s="193"/>
      <c r="C945" s="17" t="s">
        <v>5</v>
      </c>
      <c r="D945" s="79">
        <v>0</v>
      </c>
      <c r="E945" s="79">
        <v>0</v>
      </c>
      <c r="F945" s="79">
        <v>0</v>
      </c>
      <c r="G945" s="86">
        <v>0</v>
      </c>
      <c r="H945" s="86">
        <v>0</v>
      </c>
      <c r="I945" s="86">
        <v>0</v>
      </c>
      <c r="J945" s="60">
        <v>0</v>
      </c>
      <c r="K945" s="15"/>
      <c r="L945" s="3">
        <f t="shared" si="453"/>
        <v>0</v>
      </c>
    </row>
    <row r="946" spans="1:12" ht="16.5">
      <c r="A946" s="193"/>
      <c r="B946" s="193"/>
      <c r="C946" s="17" t="s">
        <v>23</v>
      </c>
      <c r="D946" s="91">
        <v>0</v>
      </c>
      <c r="E946" s="79">
        <f>E947+E950</f>
        <v>0</v>
      </c>
      <c r="F946" s="79">
        <f>F950</f>
        <v>0</v>
      </c>
      <c r="G946" s="86">
        <v>0</v>
      </c>
      <c r="H946" s="79">
        <v>0</v>
      </c>
      <c r="I946" s="86">
        <v>0</v>
      </c>
      <c r="J946" s="60">
        <v>0</v>
      </c>
      <c r="K946" s="15"/>
      <c r="L946" s="3">
        <f t="shared" si="453"/>
        <v>0</v>
      </c>
    </row>
    <row r="947" spans="1:12" ht="33">
      <c r="A947" s="193"/>
      <c r="B947" s="193"/>
      <c r="C947" s="17" t="s">
        <v>9</v>
      </c>
      <c r="D947" s="91">
        <f>D951</f>
        <v>1039.69</v>
      </c>
      <c r="E947" s="79">
        <v>0</v>
      </c>
      <c r="F947" s="79">
        <v>0</v>
      </c>
      <c r="G947" s="86">
        <v>0</v>
      </c>
      <c r="H947" s="129">
        <f>H951</f>
        <v>199</v>
      </c>
      <c r="I947" s="86">
        <v>0</v>
      </c>
      <c r="J947" s="60">
        <v>0</v>
      </c>
      <c r="K947" s="15"/>
      <c r="L947" s="3">
        <f t="shared" si="453"/>
        <v>1238.69</v>
      </c>
    </row>
    <row r="948" spans="1:12" ht="16.5">
      <c r="A948" s="193"/>
      <c r="B948" s="193"/>
      <c r="C948" s="41" t="s">
        <v>194</v>
      </c>
      <c r="D948" s="91">
        <f>D947</f>
        <v>1039.69</v>
      </c>
      <c r="E948" s="91">
        <f t="shared" ref="E948" si="458">E947</f>
        <v>0</v>
      </c>
      <c r="F948" s="91">
        <f t="shared" ref="F948" si="459">F947</f>
        <v>0</v>
      </c>
      <c r="G948" s="91">
        <f t="shared" ref="G948" si="460">G947</f>
        <v>0</v>
      </c>
      <c r="H948" s="79">
        <v>0</v>
      </c>
      <c r="I948" s="180">
        <v>0</v>
      </c>
      <c r="J948" s="180">
        <v>0</v>
      </c>
      <c r="K948" s="15"/>
      <c r="L948" s="3"/>
    </row>
    <row r="949" spans="1:12" ht="16.5">
      <c r="A949" s="193"/>
      <c r="B949" s="193"/>
      <c r="C949" s="41" t="s">
        <v>195</v>
      </c>
      <c r="D949" s="79">
        <v>0</v>
      </c>
      <c r="E949" s="79">
        <v>0</v>
      </c>
      <c r="F949" s="79">
        <v>0</v>
      </c>
      <c r="G949" s="180">
        <v>0</v>
      </c>
      <c r="H949" s="87">
        <f>H947</f>
        <v>199</v>
      </c>
      <c r="I949" s="180">
        <v>0</v>
      </c>
      <c r="J949" s="180">
        <v>0</v>
      </c>
      <c r="K949" s="15"/>
      <c r="L949" s="3"/>
    </row>
    <row r="950" spans="1:12" ht="82.5">
      <c r="A950" s="193"/>
      <c r="B950" s="193"/>
      <c r="C950" s="142" t="s">
        <v>166</v>
      </c>
      <c r="D950" s="91">
        <v>0</v>
      </c>
      <c r="E950" s="79">
        <f>E951</f>
        <v>0</v>
      </c>
      <c r="F950" s="79">
        <f>F951</f>
        <v>0</v>
      </c>
      <c r="G950" s="86">
        <v>0</v>
      </c>
      <c r="H950" s="79">
        <v>0</v>
      </c>
      <c r="I950" s="86">
        <v>0</v>
      </c>
      <c r="J950" s="60">
        <v>0</v>
      </c>
      <c r="K950" s="15"/>
      <c r="L950" s="3">
        <f t="shared" si="453"/>
        <v>0</v>
      </c>
    </row>
    <row r="951" spans="1:12" ht="49.5">
      <c r="A951" s="193"/>
      <c r="B951" s="193"/>
      <c r="C951" s="24" t="s">
        <v>176</v>
      </c>
      <c r="D951" s="91">
        <v>1039.69</v>
      </c>
      <c r="E951" s="79">
        <v>0</v>
      </c>
      <c r="F951" s="79">
        <v>0</v>
      </c>
      <c r="G951" s="86">
        <v>0</v>
      </c>
      <c r="H951" s="87">
        <v>199</v>
      </c>
      <c r="I951" s="86">
        <v>0</v>
      </c>
      <c r="J951" s="60">
        <v>0</v>
      </c>
      <c r="K951" s="15"/>
      <c r="L951" s="3">
        <f t="shared" si="453"/>
        <v>1238.69</v>
      </c>
    </row>
    <row r="952" spans="1:12" ht="16.5">
      <c r="A952" s="193"/>
      <c r="B952" s="193"/>
      <c r="C952" s="52" t="s">
        <v>122</v>
      </c>
      <c r="D952" s="121">
        <v>0</v>
      </c>
      <c r="E952" s="86">
        <v>0</v>
      </c>
      <c r="F952" s="86">
        <v>0</v>
      </c>
      <c r="G952" s="86">
        <v>0</v>
      </c>
      <c r="H952" s="86">
        <v>0</v>
      </c>
      <c r="I952" s="86">
        <v>0</v>
      </c>
      <c r="J952" s="60">
        <v>0</v>
      </c>
      <c r="K952" s="15"/>
      <c r="L952" s="3">
        <f t="shared" si="453"/>
        <v>0</v>
      </c>
    </row>
    <row r="953" spans="1:12" ht="16.5">
      <c r="A953" s="193"/>
      <c r="B953" s="193"/>
      <c r="C953" s="17" t="s">
        <v>17</v>
      </c>
      <c r="D953" s="121">
        <v>0</v>
      </c>
      <c r="E953" s="86">
        <v>0</v>
      </c>
      <c r="F953" s="86">
        <v>0</v>
      </c>
      <c r="G953" s="86">
        <v>0</v>
      </c>
      <c r="H953" s="86">
        <v>0</v>
      </c>
      <c r="I953" s="86">
        <v>0</v>
      </c>
      <c r="J953" s="60">
        <v>0</v>
      </c>
      <c r="K953" s="15"/>
      <c r="L953" s="3">
        <f t="shared" si="453"/>
        <v>0</v>
      </c>
    </row>
    <row r="954" spans="1:12" ht="33">
      <c r="A954" s="193"/>
      <c r="B954" s="193"/>
      <c r="C954" s="17" t="s">
        <v>18</v>
      </c>
      <c r="D954" s="121">
        <v>0</v>
      </c>
      <c r="E954" s="86">
        <v>0</v>
      </c>
      <c r="F954" s="86">
        <v>0</v>
      </c>
      <c r="G954" s="86">
        <v>0</v>
      </c>
      <c r="H954" s="86">
        <v>0</v>
      </c>
      <c r="I954" s="86">
        <v>0</v>
      </c>
      <c r="J954" s="60">
        <v>0</v>
      </c>
      <c r="K954" s="15"/>
      <c r="L954" s="3">
        <f t="shared" ref="L954:L1038" si="461">E954+F954+G954+H954+I954+J954+D954</f>
        <v>0</v>
      </c>
    </row>
    <row r="955" spans="1:12" ht="16.5">
      <c r="A955" s="195"/>
      <c r="B955" s="195"/>
      <c r="C955" s="17" t="s">
        <v>12</v>
      </c>
      <c r="D955" s="121">
        <v>0</v>
      </c>
      <c r="E955" s="86">
        <v>0</v>
      </c>
      <c r="F955" s="86">
        <v>0</v>
      </c>
      <c r="G955" s="86">
        <v>0</v>
      </c>
      <c r="H955" s="86">
        <v>0</v>
      </c>
      <c r="I955" s="86">
        <v>0</v>
      </c>
      <c r="J955" s="60">
        <v>0</v>
      </c>
      <c r="K955" s="15"/>
      <c r="L955" s="3">
        <f t="shared" si="461"/>
        <v>0</v>
      </c>
    </row>
    <row r="956" spans="1:12" ht="16.5">
      <c r="A956" s="193" t="s">
        <v>154</v>
      </c>
      <c r="B956" s="193" t="s">
        <v>155</v>
      </c>
      <c r="C956" s="17"/>
      <c r="D956" s="123"/>
      <c r="E956" s="121"/>
      <c r="F956" s="121"/>
      <c r="G956" s="121"/>
      <c r="H956" s="121"/>
      <c r="I956" s="121"/>
      <c r="J956" s="121"/>
      <c r="K956" s="15"/>
      <c r="L956" s="3">
        <f t="shared" si="461"/>
        <v>0</v>
      </c>
    </row>
    <row r="957" spans="1:12" ht="16.5">
      <c r="A957" s="193"/>
      <c r="B957" s="193"/>
      <c r="C957" s="41" t="s">
        <v>196</v>
      </c>
      <c r="D957" s="129">
        <f>D960+D964</f>
        <v>293.88</v>
      </c>
      <c r="E957" s="79">
        <f>E962</f>
        <v>0</v>
      </c>
      <c r="F957" s="79">
        <f>F962</f>
        <v>0</v>
      </c>
      <c r="G957" s="121">
        <v>0</v>
      </c>
      <c r="H957" s="121">
        <v>0</v>
      </c>
      <c r="I957" s="121">
        <v>0</v>
      </c>
      <c r="J957" s="121">
        <v>0</v>
      </c>
      <c r="K957" s="15"/>
      <c r="L957" s="3">
        <f t="shared" si="461"/>
        <v>293.88</v>
      </c>
    </row>
    <row r="958" spans="1:12" ht="16.5">
      <c r="A958" s="193"/>
      <c r="B958" s="193"/>
      <c r="C958" s="41" t="s">
        <v>194</v>
      </c>
      <c r="D958" s="87">
        <f>D957</f>
        <v>293.88</v>
      </c>
      <c r="E958" s="79">
        <v>0</v>
      </c>
      <c r="F958" s="79">
        <v>0</v>
      </c>
      <c r="G958" s="121">
        <v>0</v>
      </c>
      <c r="H958" s="121">
        <v>0</v>
      </c>
      <c r="I958" s="121">
        <v>0</v>
      </c>
      <c r="J958" s="121">
        <v>0</v>
      </c>
      <c r="K958" s="15"/>
      <c r="L958" s="3">
        <f t="shared" si="461"/>
        <v>293.88</v>
      </c>
    </row>
    <row r="959" spans="1:12" ht="16.5">
      <c r="A959" s="193"/>
      <c r="B959" s="193"/>
      <c r="C959" s="41" t="s">
        <v>195</v>
      </c>
      <c r="D959" s="79">
        <v>0</v>
      </c>
      <c r="E959" s="79">
        <v>0</v>
      </c>
      <c r="F959" s="79">
        <v>0</v>
      </c>
      <c r="G959" s="121">
        <v>0</v>
      </c>
      <c r="H959" s="121">
        <v>0</v>
      </c>
      <c r="I959" s="121">
        <v>0</v>
      </c>
      <c r="J959" s="121">
        <v>0</v>
      </c>
      <c r="K959" s="15"/>
      <c r="L959" s="3">
        <f t="shared" si="461"/>
        <v>0</v>
      </c>
    </row>
    <row r="960" spans="1:12" ht="16.5">
      <c r="A960" s="193"/>
      <c r="B960" s="193"/>
      <c r="C960" s="181" t="s">
        <v>199</v>
      </c>
      <c r="D960" s="91">
        <f>D961</f>
        <v>279.19</v>
      </c>
      <c r="E960" s="79">
        <v>0</v>
      </c>
      <c r="F960" s="79">
        <v>0</v>
      </c>
      <c r="G960" s="121">
        <v>0</v>
      </c>
      <c r="H960" s="121">
        <v>0</v>
      </c>
      <c r="I960" s="121">
        <v>0</v>
      </c>
      <c r="J960" s="121">
        <v>0</v>
      </c>
      <c r="K960" s="15"/>
      <c r="L960" s="3">
        <f t="shared" si="461"/>
        <v>279.19</v>
      </c>
    </row>
    <row r="961" spans="1:13" ht="49.5">
      <c r="A961" s="193"/>
      <c r="B961" s="193"/>
      <c r="C961" s="24" t="s">
        <v>176</v>
      </c>
      <c r="D961" s="91">
        <v>279.19</v>
      </c>
      <c r="E961" s="79">
        <v>0</v>
      </c>
      <c r="F961" s="79">
        <v>0</v>
      </c>
      <c r="G961" s="121">
        <v>0</v>
      </c>
      <c r="H961" s="121">
        <v>0</v>
      </c>
      <c r="I961" s="121">
        <v>0</v>
      </c>
      <c r="J961" s="121">
        <v>0</v>
      </c>
      <c r="K961" s="15"/>
      <c r="L961" s="3">
        <f t="shared" si="461"/>
        <v>279.19</v>
      </c>
    </row>
    <row r="962" spans="1:13" ht="16.5">
      <c r="A962" s="193"/>
      <c r="B962" s="193"/>
      <c r="C962" s="123" t="s">
        <v>122</v>
      </c>
      <c r="D962" s="91">
        <f>D961</f>
        <v>279.19</v>
      </c>
      <c r="E962" s="79">
        <f>E963+E964</f>
        <v>0</v>
      </c>
      <c r="F962" s="79">
        <f>F964</f>
        <v>0</v>
      </c>
      <c r="G962" s="121">
        <v>0</v>
      </c>
      <c r="H962" s="121">
        <v>0</v>
      </c>
      <c r="I962" s="121">
        <v>0</v>
      </c>
      <c r="J962" s="121">
        <v>0</v>
      </c>
      <c r="K962" s="15"/>
      <c r="L962" s="3">
        <f t="shared" si="461"/>
        <v>279.19</v>
      </c>
    </row>
    <row r="963" spans="1:13" ht="33">
      <c r="A963" s="193"/>
      <c r="B963" s="193"/>
      <c r="C963" s="123" t="s">
        <v>9</v>
      </c>
      <c r="D963" s="91">
        <f>D965</f>
        <v>14.69</v>
      </c>
      <c r="E963" s="79">
        <v>0</v>
      </c>
      <c r="F963" s="79">
        <v>0</v>
      </c>
      <c r="G963" s="121">
        <v>0</v>
      </c>
      <c r="H963" s="121">
        <v>0</v>
      </c>
      <c r="I963" s="121">
        <v>0</v>
      </c>
      <c r="J963" s="121">
        <v>0</v>
      </c>
      <c r="K963" s="15"/>
      <c r="L963" s="3">
        <f t="shared" si="461"/>
        <v>14.69</v>
      </c>
    </row>
    <row r="964" spans="1:13" ht="16.5">
      <c r="A964" s="193"/>
      <c r="B964" s="193"/>
      <c r="C964" s="41" t="s">
        <v>194</v>
      </c>
      <c r="D964" s="91">
        <f>D965</f>
        <v>14.69</v>
      </c>
      <c r="E964" s="79">
        <f>E965</f>
        <v>0</v>
      </c>
      <c r="F964" s="79">
        <f>F965</f>
        <v>0</v>
      </c>
      <c r="G964" s="121">
        <v>0</v>
      </c>
      <c r="H964" s="121">
        <v>0</v>
      </c>
      <c r="I964" s="121">
        <v>0</v>
      </c>
      <c r="J964" s="121">
        <v>0</v>
      </c>
      <c r="K964" s="15"/>
      <c r="L964" s="3">
        <f t="shared" si="461"/>
        <v>14.69</v>
      </c>
    </row>
    <row r="965" spans="1:13" ht="49.5">
      <c r="A965" s="193"/>
      <c r="B965" s="193"/>
      <c r="C965" s="24" t="s">
        <v>176</v>
      </c>
      <c r="D965" s="91">
        <v>14.69</v>
      </c>
      <c r="E965" s="79">
        <v>0</v>
      </c>
      <c r="F965" s="79">
        <v>0</v>
      </c>
      <c r="G965" s="121">
        <v>0</v>
      </c>
      <c r="H965" s="121">
        <v>0</v>
      </c>
      <c r="I965" s="121">
        <v>0</v>
      </c>
      <c r="J965" s="121">
        <v>0</v>
      </c>
      <c r="K965" s="15"/>
      <c r="L965" s="3">
        <f t="shared" si="461"/>
        <v>14.69</v>
      </c>
    </row>
    <row r="966" spans="1:13" ht="16.5">
      <c r="A966" s="193"/>
      <c r="B966" s="193"/>
      <c r="C966" s="123" t="s">
        <v>122</v>
      </c>
      <c r="D966" s="121">
        <v>0</v>
      </c>
      <c r="E966" s="121">
        <v>0</v>
      </c>
      <c r="F966" s="121">
        <v>0</v>
      </c>
      <c r="G966" s="121">
        <v>0</v>
      </c>
      <c r="H966" s="121">
        <v>0</v>
      </c>
      <c r="I966" s="121">
        <v>0</v>
      </c>
      <c r="J966" s="121">
        <v>0</v>
      </c>
      <c r="K966" s="15"/>
      <c r="L966" s="3">
        <f t="shared" si="461"/>
        <v>0</v>
      </c>
    </row>
    <row r="967" spans="1:13" ht="16.5">
      <c r="A967" s="193"/>
      <c r="B967" s="193"/>
      <c r="C967" s="123" t="s">
        <v>17</v>
      </c>
      <c r="D967" s="121">
        <v>0</v>
      </c>
      <c r="E967" s="121">
        <v>0</v>
      </c>
      <c r="F967" s="121">
        <v>0</v>
      </c>
      <c r="G967" s="121">
        <v>0</v>
      </c>
      <c r="H967" s="121">
        <v>0</v>
      </c>
      <c r="I967" s="121">
        <v>0</v>
      </c>
      <c r="J967" s="121">
        <v>0</v>
      </c>
      <c r="K967" s="15"/>
      <c r="L967" s="3">
        <f t="shared" si="461"/>
        <v>0</v>
      </c>
    </row>
    <row r="968" spans="1:13" ht="33">
      <c r="A968" s="193"/>
      <c r="B968" s="193"/>
      <c r="C968" s="123" t="s">
        <v>18</v>
      </c>
      <c r="D968" s="121">
        <v>0</v>
      </c>
      <c r="E968" s="121">
        <v>0</v>
      </c>
      <c r="F968" s="121">
        <v>0</v>
      </c>
      <c r="G968" s="121">
        <v>0</v>
      </c>
      <c r="H968" s="121">
        <v>0</v>
      </c>
      <c r="I968" s="121">
        <v>0</v>
      </c>
      <c r="J968" s="121">
        <v>0</v>
      </c>
      <c r="K968" s="15"/>
      <c r="L968" s="3">
        <f t="shared" si="461"/>
        <v>0</v>
      </c>
    </row>
    <row r="969" spans="1:13" ht="16.5">
      <c r="A969" s="195"/>
      <c r="B969" s="195"/>
      <c r="C969" s="123" t="s">
        <v>12</v>
      </c>
      <c r="D969" s="121">
        <v>0</v>
      </c>
      <c r="E969" s="121">
        <v>0</v>
      </c>
      <c r="F969" s="121">
        <v>0</v>
      </c>
      <c r="G969" s="121">
        <v>0</v>
      </c>
      <c r="H969" s="121">
        <v>0</v>
      </c>
      <c r="I969" s="121">
        <v>0</v>
      </c>
      <c r="J969" s="121">
        <v>0</v>
      </c>
      <c r="K969" s="15"/>
      <c r="L969" s="3">
        <f t="shared" si="461"/>
        <v>0</v>
      </c>
    </row>
    <row r="970" spans="1:13" ht="16.5">
      <c r="A970" s="193" t="s">
        <v>53</v>
      </c>
      <c r="B970" s="194" t="s">
        <v>91</v>
      </c>
      <c r="C970" s="123"/>
      <c r="D970" s="123"/>
      <c r="E970" s="86"/>
      <c r="F970" s="86"/>
      <c r="G970" s="86"/>
      <c r="H970" s="86"/>
      <c r="I970" s="86"/>
      <c r="J970" s="60"/>
      <c r="K970" s="15"/>
      <c r="L970" s="3">
        <f t="shared" si="461"/>
        <v>0</v>
      </c>
    </row>
    <row r="971" spans="1:13" ht="16.5">
      <c r="A971" s="193"/>
      <c r="B971" s="194"/>
      <c r="C971" s="41" t="s">
        <v>196</v>
      </c>
      <c r="D971" s="87">
        <f>D978+D980+D992</f>
        <v>24873.78</v>
      </c>
      <c r="E971" s="87">
        <f>E978+E980+E992</f>
        <v>23815.809999999998</v>
      </c>
      <c r="F971" s="87">
        <f>F980+F992+F973+F974</f>
        <v>25833.929999999997</v>
      </c>
      <c r="G971" s="87">
        <f>G980+G992+G978+G973+G974</f>
        <v>27309.65</v>
      </c>
      <c r="H971" s="87">
        <f>H980+H992+H990</f>
        <v>26446.38</v>
      </c>
      <c r="I971" s="87">
        <f>I980+I992</f>
        <v>25439.42</v>
      </c>
      <c r="J971" s="59">
        <f>J980+J992</f>
        <v>25439.42</v>
      </c>
      <c r="K971" s="15"/>
      <c r="L971" s="3">
        <f t="shared" si="461"/>
        <v>179158.38999999998</v>
      </c>
    </row>
    <row r="972" spans="1:13" ht="16.5">
      <c r="A972" s="193"/>
      <c r="B972" s="194"/>
      <c r="C972" s="41" t="s">
        <v>194</v>
      </c>
      <c r="D972" s="87">
        <f>D971</f>
        <v>24873.78</v>
      </c>
      <c r="E972" s="87">
        <f t="shared" ref="E972:G972" si="462">E971</f>
        <v>23815.809999999998</v>
      </c>
      <c r="F972" s="87">
        <f t="shared" si="462"/>
        <v>25833.929999999997</v>
      </c>
      <c r="G972" s="87">
        <f t="shared" si="462"/>
        <v>27309.65</v>
      </c>
      <c r="H972" s="79">
        <v>0</v>
      </c>
      <c r="I972" s="79">
        <v>0</v>
      </c>
      <c r="J972" s="79">
        <v>0</v>
      </c>
      <c r="K972" s="15"/>
      <c r="L972" s="3"/>
    </row>
    <row r="973" spans="1:13" ht="16.5">
      <c r="A973" s="193"/>
      <c r="B973" s="194"/>
      <c r="C973" s="41" t="s">
        <v>195</v>
      </c>
      <c r="D973" s="121">
        <v>0</v>
      </c>
      <c r="E973" s="86">
        <v>0</v>
      </c>
      <c r="F973" s="86">
        <v>0</v>
      </c>
      <c r="G973" s="79">
        <v>0</v>
      </c>
      <c r="H973" s="87">
        <f>H971</f>
        <v>26446.38</v>
      </c>
      <c r="I973" s="87">
        <f t="shared" ref="I973:J973" si="463">I971</f>
        <v>25439.42</v>
      </c>
      <c r="J973" s="87">
        <f t="shared" si="463"/>
        <v>25439.42</v>
      </c>
      <c r="K973" s="15"/>
      <c r="L973" s="3">
        <f t="shared" si="461"/>
        <v>77325.22</v>
      </c>
    </row>
    <row r="974" spans="1:13" ht="16.5">
      <c r="A974" s="193"/>
      <c r="B974" s="194"/>
      <c r="C974" s="184" t="s">
        <v>197</v>
      </c>
      <c r="D974" s="121">
        <v>0</v>
      </c>
      <c r="E974" s="86">
        <v>0</v>
      </c>
      <c r="F974" s="86">
        <f>F998</f>
        <v>254.28</v>
      </c>
      <c r="G974" s="87">
        <f>G998</f>
        <v>231.6</v>
      </c>
      <c r="H974" s="86">
        <v>0</v>
      </c>
      <c r="I974" s="86">
        <v>0</v>
      </c>
      <c r="J974" s="64">
        <v>0</v>
      </c>
      <c r="K974" s="15"/>
      <c r="L974" s="3">
        <f t="shared" si="461"/>
        <v>485.88</v>
      </c>
      <c r="M974" s="3"/>
    </row>
    <row r="975" spans="1:13" ht="16.5">
      <c r="A975" s="193"/>
      <c r="B975" s="194"/>
      <c r="C975" s="41" t="s">
        <v>194</v>
      </c>
      <c r="D975" s="183">
        <f>D974</f>
        <v>0</v>
      </c>
      <c r="E975" s="183">
        <f t="shared" ref="E975:J976" si="464">E974</f>
        <v>0</v>
      </c>
      <c r="F975" s="183">
        <f t="shared" si="464"/>
        <v>254.28</v>
      </c>
      <c r="G975" s="87">
        <f t="shared" si="464"/>
        <v>231.6</v>
      </c>
      <c r="H975" s="183">
        <f t="shared" si="464"/>
        <v>0</v>
      </c>
      <c r="I975" s="183">
        <f t="shared" si="464"/>
        <v>0</v>
      </c>
      <c r="J975" s="183">
        <f t="shared" si="464"/>
        <v>0</v>
      </c>
      <c r="K975" s="15"/>
      <c r="L975" s="3"/>
      <c r="M975" s="3"/>
    </row>
    <row r="976" spans="1:13" ht="82.5">
      <c r="A976" s="193"/>
      <c r="B976" s="194"/>
      <c r="C976" s="184" t="s">
        <v>166</v>
      </c>
      <c r="D976" s="183">
        <f>D975</f>
        <v>0</v>
      </c>
      <c r="E976" s="183">
        <f t="shared" si="464"/>
        <v>0</v>
      </c>
      <c r="F976" s="183">
        <f t="shared" si="464"/>
        <v>254.28</v>
      </c>
      <c r="G976" s="87">
        <f t="shared" si="464"/>
        <v>231.6</v>
      </c>
      <c r="H976" s="183">
        <f t="shared" si="464"/>
        <v>0</v>
      </c>
      <c r="I976" s="183">
        <f t="shared" si="464"/>
        <v>0</v>
      </c>
      <c r="J976" s="183">
        <f t="shared" si="464"/>
        <v>0</v>
      </c>
      <c r="K976" s="15"/>
      <c r="L976" s="3"/>
      <c r="M976" s="3"/>
    </row>
    <row r="977" spans="1:18" ht="16.5">
      <c r="A977" s="193"/>
      <c r="B977" s="194"/>
      <c r="C977" s="184" t="s">
        <v>199</v>
      </c>
      <c r="D977" s="87">
        <f>D998</f>
        <v>0</v>
      </c>
      <c r="E977" s="87">
        <f>E979</f>
        <v>193.35</v>
      </c>
      <c r="F977" s="183">
        <v>0</v>
      </c>
      <c r="G977" s="183">
        <v>0</v>
      </c>
      <c r="H977" s="183">
        <v>0</v>
      </c>
      <c r="I977" s="183">
        <v>0</v>
      </c>
      <c r="J977" s="183">
        <v>0</v>
      </c>
      <c r="K977" s="15"/>
      <c r="L977" s="3"/>
      <c r="M977" s="3"/>
    </row>
    <row r="978" spans="1:18" ht="16.5">
      <c r="A978" s="193"/>
      <c r="B978" s="194"/>
      <c r="C978" s="41" t="s">
        <v>194</v>
      </c>
      <c r="D978" s="87">
        <f>D979</f>
        <v>0</v>
      </c>
      <c r="E978" s="87">
        <f>E979</f>
        <v>193.35</v>
      </c>
      <c r="F978" s="86">
        <v>0</v>
      </c>
      <c r="G978" s="86">
        <f>G979</f>
        <v>0</v>
      </c>
      <c r="H978" s="86">
        <v>0</v>
      </c>
      <c r="I978" s="86">
        <v>0</v>
      </c>
      <c r="J978" s="60">
        <v>0</v>
      </c>
      <c r="K978" s="15"/>
      <c r="L978" s="3">
        <f t="shared" si="461"/>
        <v>193.35</v>
      </c>
      <c r="M978" s="3"/>
    </row>
    <row r="979" spans="1:18" ht="82.5">
      <c r="A979" s="193"/>
      <c r="B979" s="194"/>
      <c r="C979" s="184" t="s">
        <v>166</v>
      </c>
      <c r="D979" s="87">
        <f>D1001</f>
        <v>0</v>
      </c>
      <c r="E979" s="87">
        <f>E1001</f>
        <v>193.35</v>
      </c>
      <c r="F979" s="86">
        <v>0</v>
      </c>
      <c r="G979" s="86">
        <f>G1001</f>
        <v>0</v>
      </c>
      <c r="H979" s="86">
        <v>0</v>
      </c>
      <c r="I979" s="86">
        <v>0</v>
      </c>
      <c r="J979" s="60">
        <v>0</v>
      </c>
      <c r="K979" s="15"/>
      <c r="L979" s="3">
        <f t="shared" si="461"/>
        <v>193.35</v>
      </c>
      <c r="M979" s="3"/>
    </row>
    <row r="980" spans="1:18" ht="33">
      <c r="A980" s="193"/>
      <c r="B980" s="194"/>
      <c r="C980" s="184" t="s">
        <v>9</v>
      </c>
      <c r="D980" s="87">
        <f>D983+D986</f>
        <v>24873.78</v>
      </c>
      <c r="E980" s="87">
        <f>E983+E986</f>
        <v>23602.46</v>
      </c>
      <c r="F980" s="87">
        <f>F983+F986</f>
        <v>25233.96</v>
      </c>
      <c r="G980" s="87">
        <f t="shared" ref="G980:I980" si="465">G983+G986</f>
        <v>27078.050000000003</v>
      </c>
      <c r="H980" s="87">
        <f t="shared" si="465"/>
        <v>26446.38</v>
      </c>
      <c r="I980" s="87">
        <f t="shared" si="465"/>
        <v>25439.42</v>
      </c>
      <c r="J980" s="59">
        <f t="shared" ref="J980" si="466">J983+J986</f>
        <v>25439.42</v>
      </c>
      <c r="K980" s="15"/>
      <c r="L980" s="3">
        <f t="shared" si="461"/>
        <v>178113.47</v>
      </c>
      <c r="M980" s="3"/>
      <c r="N980" s="3"/>
    </row>
    <row r="981" spans="1:18" ht="16.5">
      <c r="A981" s="193"/>
      <c r="B981" s="194"/>
      <c r="C981" s="41" t="s">
        <v>194</v>
      </c>
      <c r="D981" s="87">
        <f>D980</f>
        <v>24873.78</v>
      </c>
      <c r="E981" s="87">
        <f t="shared" ref="E981:G981" si="467">E980</f>
        <v>23602.46</v>
      </c>
      <c r="F981" s="87">
        <f t="shared" si="467"/>
        <v>25233.96</v>
      </c>
      <c r="G981" s="87">
        <f t="shared" si="467"/>
        <v>27078.050000000003</v>
      </c>
      <c r="H981" s="79">
        <v>0</v>
      </c>
      <c r="I981" s="79">
        <v>0</v>
      </c>
      <c r="J981" s="79">
        <v>0</v>
      </c>
      <c r="K981" s="15"/>
      <c r="L981" s="3"/>
      <c r="M981" s="3"/>
      <c r="N981" s="3"/>
      <c r="Q981" s="3">
        <f>I970+I483+I355+I307+I62</f>
        <v>0</v>
      </c>
      <c r="R981" s="3">
        <f>J970+J483+J355+J307+J62</f>
        <v>0</v>
      </c>
    </row>
    <row r="982" spans="1:18" ht="16.5">
      <c r="A982" s="193"/>
      <c r="B982" s="194"/>
      <c r="C982" s="41" t="s">
        <v>195</v>
      </c>
      <c r="D982" s="79">
        <v>0</v>
      </c>
      <c r="E982" s="79">
        <v>0</v>
      </c>
      <c r="F982" s="79">
        <v>0</v>
      </c>
      <c r="G982" s="79">
        <v>0</v>
      </c>
      <c r="H982" s="87">
        <f>H980</f>
        <v>26446.38</v>
      </c>
      <c r="I982" s="87">
        <f t="shared" ref="I982:J982" si="468">I980</f>
        <v>25439.42</v>
      </c>
      <c r="J982" s="87">
        <f t="shared" si="468"/>
        <v>25439.42</v>
      </c>
      <c r="K982" s="15"/>
      <c r="L982" s="3"/>
      <c r="M982" s="3"/>
      <c r="N982" s="3"/>
      <c r="P982" s="3">
        <f>H971+H484+H356+H308+H63</f>
        <v>196963.09</v>
      </c>
      <c r="Q982" s="3">
        <f>I971+I484+I356+I308+I63</f>
        <v>87416.51</v>
      </c>
      <c r="R982" s="3">
        <f>J971+J484+J356+J308+J63</f>
        <v>87424.06</v>
      </c>
    </row>
    <row r="983" spans="1:18" ht="82.5">
      <c r="A983" s="193"/>
      <c r="B983" s="194"/>
      <c r="C983" s="184" t="s">
        <v>166</v>
      </c>
      <c r="D983" s="87">
        <f>D1006</f>
        <v>17745.27</v>
      </c>
      <c r="E983" s="87">
        <f>E1006</f>
        <v>15808.32</v>
      </c>
      <c r="F983" s="87">
        <f t="shared" ref="F983:I983" si="469">F1006</f>
        <v>16034.19</v>
      </c>
      <c r="G983" s="87">
        <f t="shared" si="469"/>
        <v>16125.41</v>
      </c>
      <c r="H983" s="87">
        <f t="shared" si="469"/>
        <v>15503.54</v>
      </c>
      <c r="I983" s="87">
        <f t="shared" si="469"/>
        <v>15503.54</v>
      </c>
      <c r="J983" s="59">
        <f t="shared" ref="J983" si="470">J1006</f>
        <v>15503.54</v>
      </c>
      <c r="K983" s="15"/>
      <c r="L983" s="3">
        <f t="shared" si="461"/>
        <v>112223.81000000001</v>
      </c>
      <c r="M983" s="3"/>
    </row>
    <row r="984" spans="1:18" ht="16.5">
      <c r="A984" s="193"/>
      <c r="B984" s="194"/>
      <c r="C984" s="41" t="s">
        <v>194</v>
      </c>
      <c r="D984" s="87">
        <f>D983</f>
        <v>17745.27</v>
      </c>
      <c r="E984" s="87">
        <f t="shared" ref="E984:G984" si="471">E983</f>
        <v>15808.32</v>
      </c>
      <c r="F984" s="87">
        <f t="shared" si="471"/>
        <v>16034.19</v>
      </c>
      <c r="G984" s="87">
        <f t="shared" si="471"/>
        <v>16125.41</v>
      </c>
      <c r="H984" s="79">
        <v>0</v>
      </c>
      <c r="I984" s="79">
        <v>0</v>
      </c>
      <c r="J984" s="79">
        <v>0</v>
      </c>
      <c r="K984" s="15"/>
      <c r="L984" s="3"/>
      <c r="M984" s="3"/>
    </row>
    <row r="985" spans="1:18" ht="16.5">
      <c r="A985" s="193"/>
      <c r="B985" s="194"/>
      <c r="C985" s="41" t="s">
        <v>195</v>
      </c>
      <c r="D985" s="79">
        <v>0</v>
      </c>
      <c r="E985" s="79">
        <v>0</v>
      </c>
      <c r="F985" s="79">
        <v>0</v>
      </c>
      <c r="G985" s="79">
        <v>0</v>
      </c>
      <c r="H985" s="87">
        <f>H983</f>
        <v>15503.54</v>
      </c>
      <c r="I985" s="87">
        <f t="shared" ref="I985:J985" si="472">I983</f>
        <v>15503.54</v>
      </c>
      <c r="J985" s="87">
        <f t="shared" si="472"/>
        <v>15503.54</v>
      </c>
      <c r="K985" s="15"/>
      <c r="L985" s="3"/>
      <c r="M985" s="3"/>
    </row>
    <row r="986" spans="1:18" ht="49.5">
      <c r="A986" s="193"/>
      <c r="B986" s="194"/>
      <c r="C986" s="24" t="s">
        <v>176</v>
      </c>
      <c r="D986" s="87">
        <f>D1057</f>
        <v>7128.51</v>
      </c>
      <c r="E986" s="87">
        <f>E1057</f>
        <v>7794.14</v>
      </c>
      <c r="F986" s="87">
        <f t="shared" ref="F986:G986" si="473">F1057</f>
        <v>9199.77</v>
      </c>
      <c r="G986" s="87">
        <f t="shared" si="473"/>
        <v>10952.640000000001</v>
      </c>
      <c r="H986" s="87">
        <f>H1056</f>
        <v>10942.84</v>
      </c>
      <c r="I986" s="87">
        <f t="shared" ref="I986:J986" si="474">I1056</f>
        <v>9935.8799999999992</v>
      </c>
      <c r="J986" s="87">
        <f t="shared" si="474"/>
        <v>9935.8799999999992</v>
      </c>
      <c r="K986" s="15"/>
      <c r="L986" s="3">
        <f t="shared" si="461"/>
        <v>65889.659999999989</v>
      </c>
      <c r="M986" s="3"/>
    </row>
    <row r="987" spans="1:18" ht="16.5">
      <c r="A987" s="193"/>
      <c r="B987" s="194"/>
      <c r="C987" s="41" t="s">
        <v>194</v>
      </c>
      <c r="D987" s="87">
        <f>D986</f>
        <v>7128.51</v>
      </c>
      <c r="E987" s="87">
        <f t="shared" ref="E987:G987" si="475">E986</f>
        <v>7794.14</v>
      </c>
      <c r="F987" s="87">
        <f t="shared" si="475"/>
        <v>9199.77</v>
      </c>
      <c r="G987" s="87">
        <f t="shared" si="475"/>
        <v>10952.640000000001</v>
      </c>
      <c r="H987" s="79">
        <v>0</v>
      </c>
      <c r="I987" s="79">
        <v>0</v>
      </c>
      <c r="J987" s="79">
        <v>0</v>
      </c>
      <c r="K987" s="15"/>
      <c r="L987" s="3"/>
      <c r="M987" s="3"/>
    </row>
    <row r="988" spans="1:18" ht="16.5">
      <c r="A988" s="193"/>
      <c r="B988" s="194"/>
      <c r="C988" s="41" t="s">
        <v>195</v>
      </c>
      <c r="D988" s="79">
        <v>0</v>
      </c>
      <c r="E988" s="79">
        <v>0</v>
      </c>
      <c r="F988" s="79">
        <v>0</v>
      </c>
      <c r="G988" s="79">
        <v>0</v>
      </c>
      <c r="H988" s="87">
        <f>H986</f>
        <v>10942.84</v>
      </c>
      <c r="I988" s="87">
        <f t="shared" ref="I988:J988" si="476">I986</f>
        <v>9935.8799999999992</v>
      </c>
      <c r="J988" s="87">
        <f t="shared" si="476"/>
        <v>9935.8799999999992</v>
      </c>
      <c r="K988" s="15"/>
      <c r="L988" s="3"/>
      <c r="M988" s="3"/>
    </row>
    <row r="989" spans="1:18" ht="66">
      <c r="A989" s="193"/>
      <c r="B989" s="194"/>
      <c r="C989" s="184" t="s">
        <v>177</v>
      </c>
      <c r="D989" s="87">
        <f>D1057</f>
        <v>7128.51</v>
      </c>
      <c r="E989" s="87">
        <f>E1057</f>
        <v>7794.14</v>
      </c>
      <c r="F989" s="87">
        <f t="shared" ref="F989:I989" si="477">F1057</f>
        <v>9199.77</v>
      </c>
      <c r="G989" s="87">
        <f t="shared" si="477"/>
        <v>10952.640000000001</v>
      </c>
      <c r="H989" s="87">
        <f t="shared" si="477"/>
        <v>0</v>
      </c>
      <c r="I989" s="87">
        <f t="shared" si="477"/>
        <v>0</v>
      </c>
      <c r="J989" s="87">
        <f t="shared" ref="J989" si="478">J1057</f>
        <v>0</v>
      </c>
      <c r="K989" s="15"/>
      <c r="L989" s="3">
        <f t="shared" si="461"/>
        <v>35075.060000000005</v>
      </c>
      <c r="M989" s="3"/>
    </row>
    <row r="990" spans="1:18" ht="16.5">
      <c r="A990" s="193"/>
      <c r="B990" s="194"/>
      <c r="C990" s="17" t="s">
        <v>17</v>
      </c>
      <c r="D990" s="121">
        <v>0</v>
      </c>
      <c r="E990" s="86">
        <v>0</v>
      </c>
      <c r="F990" s="86">
        <v>0</v>
      </c>
      <c r="G990" s="86">
        <v>0</v>
      </c>
      <c r="H990" s="86">
        <v>0</v>
      </c>
      <c r="I990" s="86">
        <v>0</v>
      </c>
      <c r="J990" s="60">
        <v>0</v>
      </c>
      <c r="K990" s="15"/>
      <c r="L990" s="3">
        <f t="shared" si="461"/>
        <v>0</v>
      </c>
      <c r="M990" s="3"/>
    </row>
    <row r="991" spans="1:18" ht="66">
      <c r="A991" s="193"/>
      <c r="B991" s="194"/>
      <c r="C991" s="142" t="s">
        <v>177</v>
      </c>
      <c r="D991" s="121">
        <v>0</v>
      </c>
      <c r="E991" s="86">
        <v>0</v>
      </c>
      <c r="F991" s="86">
        <v>0</v>
      </c>
      <c r="G991" s="86">
        <v>0</v>
      </c>
      <c r="H991" s="86">
        <v>0</v>
      </c>
      <c r="I991" s="86">
        <v>0</v>
      </c>
      <c r="J991" s="60">
        <v>0</v>
      </c>
      <c r="K991" s="15"/>
      <c r="L991" s="3">
        <f t="shared" si="461"/>
        <v>0</v>
      </c>
    </row>
    <row r="992" spans="1:18" ht="16.5">
      <c r="A992" s="193"/>
      <c r="B992" s="194"/>
      <c r="C992" s="187" t="s">
        <v>27</v>
      </c>
      <c r="D992" s="79">
        <v>0</v>
      </c>
      <c r="E992" s="87">
        <v>20</v>
      </c>
      <c r="F992" s="87">
        <f>F1061</f>
        <v>345.69</v>
      </c>
      <c r="G992" s="79">
        <f t="shared" ref="G992:I992" si="479">G1061</f>
        <v>0</v>
      </c>
      <c r="H992" s="79">
        <f t="shared" si="479"/>
        <v>0</v>
      </c>
      <c r="I992" s="79">
        <f t="shared" si="479"/>
        <v>0</v>
      </c>
      <c r="J992" s="74">
        <f t="shared" ref="J992" si="480">J1061</f>
        <v>0</v>
      </c>
      <c r="K992" s="15"/>
      <c r="L992" s="3">
        <f t="shared" si="461"/>
        <v>365.69</v>
      </c>
    </row>
    <row r="993" spans="1:12" ht="16.5">
      <c r="A993" s="193" t="s">
        <v>54</v>
      </c>
      <c r="B993" s="194" t="s">
        <v>92</v>
      </c>
      <c r="C993" s="17"/>
      <c r="D993" s="123"/>
      <c r="E993" s="86"/>
      <c r="F993" s="86"/>
      <c r="G993" s="86"/>
      <c r="H993" s="86"/>
      <c r="I993" s="86"/>
      <c r="J993" s="60"/>
      <c r="K993" s="15"/>
      <c r="L993" s="3">
        <f t="shared" si="461"/>
        <v>0</v>
      </c>
    </row>
    <row r="994" spans="1:12" ht="16.5">
      <c r="A994" s="193"/>
      <c r="B994" s="194"/>
      <c r="C994" s="41" t="s">
        <v>196</v>
      </c>
      <c r="D994" s="129">
        <f>D1003</f>
        <v>17745.27</v>
      </c>
      <c r="E994" s="87">
        <f>E1000+E1003</f>
        <v>16001.67</v>
      </c>
      <c r="F994" s="87">
        <f>F1003+F1001+F998</f>
        <v>16288.470000000001</v>
      </c>
      <c r="G994" s="87">
        <f>G995</f>
        <v>16357.01</v>
      </c>
      <c r="H994" s="86">
        <f t="shared" ref="H994:I994" si="481">H1003</f>
        <v>15503.54</v>
      </c>
      <c r="I994" s="86">
        <f t="shared" si="481"/>
        <v>15503.54</v>
      </c>
      <c r="J994" s="60">
        <f t="shared" ref="J994" si="482">J1003</f>
        <v>15503.54</v>
      </c>
      <c r="K994" s="15"/>
      <c r="L994" s="3">
        <f t="shared" si="461"/>
        <v>112903.04000000002</v>
      </c>
    </row>
    <row r="995" spans="1:12" ht="16.5">
      <c r="A995" s="193"/>
      <c r="B995" s="194"/>
      <c r="C995" s="41" t="s">
        <v>194</v>
      </c>
      <c r="D995" s="128">
        <f>D994</f>
        <v>17745.27</v>
      </c>
      <c r="E995" s="87">
        <f>E994</f>
        <v>16001.67</v>
      </c>
      <c r="F995" s="87">
        <f>F994</f>
        <v>16288.470000000001</v>
      </c>
      <c r="G995" s="87">
        <f>G1003+G997</f>
        <v>16357.01</v>
      </c>
      <c r="H995" s="86">
        <v>0</v>
      </c>
      <c r="I995" s="86">
        <v>0</v>
      </c>
      <c r="J995" s="60">
        <v>0</v>
      </c>
      <c r="K995" s="15"/>
      <c r="L995" s="3">
        <f t="shared" si="461"/>
        <v>66392.42</v>
      </c>
    </row>
    <row r="996" spans="1:12" ht="16.5">
      <c r="A996" s="193"/>
      <c r="B996" s="194"/>
      <c r="C996" s="41" t="s">
        <v>195</v>
      </c>
      <c r="D996" s="185">
        <v>0</v>
      </c>
      <c r="E996" s="79">
        <v>0</v>
      </c>
      <c r="F996" s="186">
        <v>0</v>
      </c>
      <c r="G996" s="79">
        <v>0</v>
      </c>
      <c r="H996" s="186">
        <f>H994</f>
        <v>15503.54</v>
      </c>
      <c r="I996" s="186">
        <f>I994</f>
        <v>15503.54</v>
      </c>
      <c r="J996" s="186">
        <f>J994</f>
        <v>15503.54</v>
      </c>
      <c r="K996" s="15"/>
      <c r="L996" s="3"/>
    </row>
    <row r="997" spans="1:12" ht="16.5">
      <c r="A997" s="193"/>
      <c r="B997" s="194"/>
      <c r="C997" s="187" t="s">
        <v>5</v>
      </c>
      <c r="D997" s="91">
        <v>0</v>
      </c>
      <c r="E997" s="79">
        <v>0</v>
      </c>
      <c r="F997" s="186">
        <f>F998</f>
        <v>254.28</v>
      </c>
      <c r="G997" s="188">
        <f>G998</f>
        <v>231.6</v>
      </c>
      <c r="H997" s="186">
        <v>0</v>
      </c>
      <c r="I997" s="186">
        <v>0</v>
      </c>
      <c r="J997" s="186">
        <v>0</v>
      </c>
      <c r="K997" s="15"/>
      <c r="L997" s="3"/>
    </row>
    <row r="998" spans="1:12" ht="16.5">
      <c r="A998" s="193"/>
      <c r="B998" s="194"/>
      <c r="C998" s="41" t="s">
        <v>194</v>
      </c>
      <c r="D998" s="91">
        <v>0</v>
      </c>
      <c r="E998" s="79">
        <v>0</v>
      </c>
      <c r="F998" s="86">
        <f>F1015</f>
        <v>254.28</v>
      </c>
      <c r="G998" s="87">
        <f>G1015</f>
        <v>231.6</v>
      </c>
      <c r="H998" s="86">
        <v>0</v>
      </c>
      <c r="I998" s="86">
        <v>0</v>
      </c>
      <c r="J998" s="64">
        <v>0</v>
      </c>
      <c r="K998" s="15"/>
      <c r="L998" s="3">
        <f t="shared" si="461"/>
        <v>485.88</v>
      </c>
    </row>
    <row r="999" spans="1:12" ht="82.5">
      <c r="A999" s="193"/>
      <c r="B999" s="194"/>
      <c r="C999" s="187" t="s">
        <v>166</v>
      </c>
      <c r="D999" s="91">
        <f t="shared" ref="D999:J999" si="483">D998</f>
        <v>0</v>
      </c>
      <c r="E999" s="91">
        <f t="shared" si="483"/>
        <v>0</v>
      </c>
      <c r="F999" s="91">
        <f t="shared" si="483"/>
        <v>254.28</v>
      </c>
      <c r="G999" s="129">
        <f t="shared" si="483"/>
        <v>231.6</v>
      </c>
      <c r="H999" s="91">
        <f t="shared" si="483"/>
        <v>0</v>
      </c>
      <c r="I999" s="91">
        <f t="shared" si="483"/>
        <v>0</v>
      </c>
      <c r="J999" s="91">
        <f t="shared" si="483"/>
        <v>0</v>
      </c>
      <c r="K999" s="15"/>
      <c r="L999" s="3"/>
    </row>
    <row r="1000" spans="1:12" ht="16.5">
      <c r="A1000" s="193"/>
      <c r="B1000" s="194"/>
      <c r="C1000" s="187" t="s">
        <v>199</v>
      </c>
      <c r="D1000" s="120">
        <v>0</v>
      </c>
      <c r="E1000" s="87">
        <f>E1001</f>
        <v>193.35</v>
      </c>
      <c r="F1000" s="86">
        <f>F1001</f>
        <v>0</v>
      </c>
      <c r="G1000" s="86">
        <f>G1018</f>
        <v>0</v>
      </c>
      <c r="H1000" s="86">
        <v>0</v>
      </c>
      <c r="I1000" s="86">
        <v>0</v>
      </c>
      <c r="J1000" s="60">
        <v>0</v>
      </c>
      <c r="K1000" s="15"/>
      <c r="L1000" s="3">
        <f t="shared" si="461"/>
        <v>193.35</v>
      </c>
    </row>
    <row r="1001" spans="1:12" ht="16.5">
      <c r="A1001" s="193"/>
      <c r="B1001" s="194"/>
      <c r="C1001" s="41" t="s">
        <v>194</v>
      </c>
      <c r="D1001" s="91">
        <v>0</v>
      </c>
      <c r="E1001" s="87">
        <f>E1018</f>
        <v>193.35</v>
      </c>
      <c r="F1001" s="86">
        <f>F1018</f>
        <v>0</v>
      </c>
      <c r="G1001" s="86">
        <f>G1018</f>
        <v>0</v>
      </c>
      <c r="H1001" s="86">
        <v>0</v>
      </c>
      <c r="I1001" s="86">
        <v>0</v>
      </c>
      <c r="J1001" s="60">
        <v>0</v>
      </c>
      <c r="K1001" s="15"/>
      <c r="L1001" s="3">
        <f t="shared" si="461"/>
        <v>193.35</v>
      </c>
    </row>
    <row r="1002" spans="1:12" ht="82.5">
      <c r="A1002" s="193"/>
      <c r="B1002" s="194"/>
      <c r="C1002" s="187" t="s">
        <v>166</v>
      </c>
      <c r="D1002" s="91">
        <f>D1001</f>
        <v>0</v>
      </c>
      <c r="E1002" s="91">
        <f t="shared" ref="E1002:J1002" si="484">E1001</f>
        <v>193.35</v>
      </c>
      <c r="F1002" s="91">
        <f t="shared" si="484"/>
        <v>0</v>
      </c>
      <c r="G1002" s="91">
        <f t="shared" si="484"/>
        <v>0</v>
      </c>
      <c r="H1002" s="91">
        <f t="shared" si="484"/>
        <v>0</v>
      </c>
      <c r="I1002" s="91">
        <f t="shared" si="484"/>
        <v>0</v>
      </c>
      <c r="J1002" s="91">
        <f t="shared" si="484"/>
        <v>0</v>
      </c>
      <c r="K1002" s="15"/>
      <c r="L1002" s="3"/>
    </row>
    <row r="1003" spans="1:12" ht="33">
      <c r="A1003" s="193"/>
      <c r="B1003" s="194"/>
      <c r="C1003" s="17" t="s">
        <v>9</v>
      </c>
      <c r="D1003" s="129">
        <f>D1006</f>
        <v>17745.27</v>
      </c>
      <c r="E1003" s="87">
        <f t="shared" ref="E1003:J1003" si="485">E1006</f>
        <v>15808.32</v>
      </c>
      <c r="F1003" s="87">
        <f t="shared" si="485"/>
        <v>16034.19</v>
      </c>
      <c r="G1003" s="86">
        <f t="shared" si="485"/>
        <v>16125.41</v>
      </c>
      <c r="H1003" s="86">
        <f t="shared" si="485"/>
        <v>15503.54</v>
      </c>
      <c r="I1003" s="86">
        <f t="shared" si="485"/>
        <v>15503.54</v>
      </c>
      <c r="J1003" s="60">
        <f t="shared" si="485"/>
        <v>15503.54</v>
      </c>
      <c r="K1003" s="15"/>
      <c r="L1003" s="3">
        <f t="shared" si="461"/>
        <v>112223.81000000001</v>
      </c>
    </row>
    <row r="1004" spans="1:12" ht="16.5">
      <c r="A1004" s="193"/>
      <c r="B1004" s="194"/>
      <c r="C1004" s="41" t="s">
        <v>194</v>
      </c>
      <c r="D1004" s="129">
        <f>D1003</f>
        <v>17745.27</v>
      </c>
      <c r="E1004" s="129">
        <f t="shared" ref="E1004:G1004" si="486">E1003</f>
        <v>15808.32</v>
      </c>
      <c r="F1004" s="129">
        <f t="shared" si="486"/>
        <v>16034.19</v>
      </c>
      <c r="G1004" s="129">
        <f t="shared" si="486"/>
        <v>16125.41</v>
      </c>
      <c r="H1004" s="186">
        <v>0</v>
      </c>
      <c r="I1004" s="186">
        <v>0</v>
      </c>
      <c r="J1004" s="186">
        <v>0</v>
      </c>
      <c r="K1004" s="15"/>
      <c r="L1004" s="3"/>
    </row>
    <row r="1005" spans="1:12" ht="16.5">
      <c r="A1005" s="193"/>
      <c r="B1005" s="194"/>
      <c r="C1005" s="41" t="s">
        <v>195</v>
      </c>
      <c r="D1005" s="57">
        <v>0</v>
      </c>
      <c r="E1005" s="79">
        <v>0</v>
      </c>
      <c r="F1005" s="79">
        <v>0</v>
      </c>
      <c r="G1005" s="186">
        <v>0</v>
      </c>
      <c r="H1005" s="186">
        <f>H1003</f>
        <v>15503.54</v>
      </c>
      <c r="I1005" s="186">
        <f t="shared" ref="I1005:J1005" si="487">I1003</f>
        <v>15503.54</v>
      </c>
      <c r="J1005" s="186">
        <f t="shared" si="487"/>
        <v>15503.54</v>
      </c>
      <c r="K1005" s="15"/>
      <c r="L1005" s="3"/>
    </row>
    <row r="1006" spans="1:12" ht="82.5">
      <c r="A1006" s="193"/>
      <c r="B1006" s="194"/>
      <c r="C1006" s="142" t="s">
        <v>166</v>
      </c>
      <c r="D1006" s="87">
        <f>D1021+D1044</f>
        <v>17745.27</v>
      </c>
      <c r="E1006" s="87">
        <f>E1021+E1044</f>
        <v>15808.32</v>
      </c>
      <c r="F1006" s="87">
        <f>F1021+F1044</f>
        <v>16034.19</v>
      </c>
      <c r="G1006" s="87">
        <f>G1021+G1044</f>
        <v>16125.41</v>
      </c>
      <c r="H1006" s="86">
        <f>H1021+H1033</f>
        <v>15503.54</v>
      </c>
      <c r="I1006" s="86">
        <f>I1021+I1033</f>
        <v>15503.54</v>
      </c>
      <c r="J1006" s="86">
        <f>J1021+J1033</f>
        <v>15503.54</v>
      </c>
      <c r="K1006" s="15"/>
      <c r="L1006" s="3">
        <f t="shared" si="461"/>
        <v>112223.81000000001</v>
      </c>
    </row>
    <row r="1007" spans="1:12" ht="16.5">
      <c r="A1007" s="193"/>
      <c r="B1007" s="194"/>
      <c r="C1007" s="17" t="s">
        <v>17</v>
      </c>
      <c r="D1007" s="14">
        <v>0</v>
      </c>
      <c r="E1007" s="79">
        <v>0</v>
      </c>
      <c r="F1007" s="86">
        <v>0</v>
      </c>
      <c r="G1007" s="86">
        <v>0</v>
      </c>
      <c r="H1007" s="86">
        <v>0</v>
      </c>
      <c r="I1007" s="86">
        <v>0</v>
      </c>
      <c r="J1007" s="60">
        <v>0</v>
      </c>
      <c r="K1007" s="15"/>
      <c r="L1007" s="3">
        <f t="shared" si="461"/>
        <v>0</v>
      </c>
    </row>
    <row r="1008" spans="1:12" ht="33">
      <c r="A1008" s="193"/>
      <c r="B1008" s="194"/>
      <c r="C1008" s="17" t="s">
        <v>18</v>
      </c>
      <c r="D1008" s="14">
        <v>0</v>
      </c>
      <c r="E1008" s="79">
        <v>0</v>
      </c>
      <c r="F1008" s="86">
        <v>0</v>
      </c>
      <c r="G1008" s="86">
        <v>0</v>
      </c>
      <c r="H1008" s="86">
        <v>0</v>
      </c>
      <c r="I1008" s="86">
        <v>0</v>
      </c>
      <c r="J1008" s="60">
        <v>0</v>
      </c>
      <c r="K1008" s="15"/>
      <c r="L1008" s="3">
        <f t="shared" si="461"/>
        <v>0</v>
      </c>
    </row>
    <row r="1009" spans="1:12" ht="16.5">
      <c r="A1009" s="193"/>
      <c r="B1009" s="194"/>
      <c r="C1009" s="17" t="s">
        <v>12</v>
      </c>
      <c r="D1009" s="14">
        <v>0</v>
      </c>
      <c r="E1009" s="79">
        <v>0</v>
      </c>
      <c r="F1009" s="86">
        <v>0</v>
      </c>
      <c r="G1009" s="86">
        <v>0</v>
      </c>
      <c r="H1009" s="86">
        <v>0</v>
      </c>
      <c r="I1009" s="86">
        <v>0</v>
      </c>
      <c r="J1009" s="60">
        <v>0</v>
      </c>
      <c r="K1009" s="15"/>
      <c r="L1009" s="3">
        <f t="shared" si="461"/>
        <v>0</v>
      </c>
    </row>
    <row r="1010" spans="1:12" ht="16.5">
      <c r="A1010" s="193"/>
      <c r="B1010" s="194"/>
      <c r="C1010" s="187" t="s">
        <v>27</v>
      </c>
      <c r="D1010" s="14">
        <v>0</v>
      </c>
      <c r="E1010" s="79">
        <v>0</v>
      </c>
      <c r="F1010" s="86">
        <v>0</v>
      </c>
      <c r="G1010" s="86">
        <v>0</v>
      </c>
      <c r="H1010" s="86">
        <v>0</v>
      </c>
      <c r="I1010" s="86">
        <v>0</v>
      </c>
      <c r="J1010" s="60">
        <v>0</v>
      </c>
      <c r="K1010" s="15"/>
      <c r="L1010" s="3">
        <f t="shared" si="461"/>
        <v>0</v>
      </c>
    </row>
    <row r="1011" spans="1:12" ht="16.5">
      <c r="A1011" s="193" t="s">
        <v>55</v>
      </c>
      <c r="B1011" s="193" t="s">
        <v>93</v>
      </c>
      <c r="C1011" s="17"/>
      <c r="D1011" s="123"/>
      <c r="E1011" s="87"/>
      <c r="F1011" s="86"/>
      <c r="G1011" s="86"/>
      <c r="H1011" s="86"/>
      <c r="I1011" s="86"/>
      <c r="J1011" s="60"/>
      <c r="K1011" s="15"/>
      <c r="L1011" s="3">
        <f t="shared" si="461"/>
        <v>0</v>
      </c>
    </row>
    <row r="1012" spans="1:12" ht="16.5">
      <c r="A1012" s="193"/>
      <c r="B1012" s="193"/>
      <c r="C1012" s="41" t="s">
        <v>196</v>
      </c>
      <c r="D1012" s="91">
        <f>D1021</f>
        <v>17741.43</v>
      </c>
      <c r="E1012" s="87">
        <f>E1018+E1021</f>
        <v>15860.85</v>
      </c>
      <c r="F1012" s="87">
        <f>F1018+F1021+F1015</f>
        <v>16288.470000000001</v>
      </c>
      <c r="G1012" s="87">
        <f>G1015+G1021</f>
        <v>16354.01</v>
      </c>
      <c r="H1012" s="87">
        <f>H1015+H1021</f>
        <v>15503.54</v>
      </c>
      <c r="I1012" s="87">
        <f>I1015+I1021</f>
        <v>15503.54</v>
      </c>
      <c r="J1012" s="87">
        <f>J1015+J1021</f>
        <v>15503.54</v>
      </c>
      <c r="K1012" s="15"/>
      <c r="L1012" s="3">
        <f>E1012+F1012+G1012+H1012+I1012+J1012+D1012</f>
        <v>112755.38</v>
      </c>
    </row>
    <row r="1013" spans="1:12" ht="16.5">
      <c r="A1013" s="193"/>
      <c r="B1013" s="193"/>
      <c r="C1013" s="41" t="s">
        <v>194</v>
      </c>
      <c r="D1013" s="120">
        <f>D1012</f>
        <v>17741.43</v>
      </c>
      <c r="E1013" s="185">
        <f t="shared" ref="E1013:G1013" si="488">E1012</f>
        <v>15860.85</v>
      </c>
      <c r="F1013" s="185">
        <f t="shared" si="488"/>
        <v>16288.470000000001</v>
      </c>
      <c r="G1013" s="185">
        <f t="shared" si="488"/>
        <v>16354.01</v>
      </c>
      <c r="H1013" s="86">
        <v>0</v>
      </c>
      <c r="I1013" s="86">
        <v>0</v>
      </c>
      <c r="J1013" s="73">
        <v>0</v>
      </c>
      <c r="K1013" s="15"/>
      <c r="L1013" s="3">
        <f t="shared" si="461"/>
        <v>66244.760000000009</v>
      </c>
    </row>
    <row r="1014" spans="1:12" ht="16.5">
      <c r="A1014" s="193"/>
      <c r="B1014" s="193"/>
      <c r="C1014" s="41" t="s">
        <v>195</v>
      </c>
      <c r="D1014" s="185">
        <v>0</v>
      </c>
      <c r="E1014" s="79">
        <v>0</v>
      </c>
      <c r="F1014" s="186">
        <v>0</v>
      </c>
      <c r="G1014" s="79">
        <v>0</v>
      </c>
      <c r="H1014" s="87">
        <f>H1012</f>
        <v>15503.54</v>
      </c>
      <c r="I1014" s="87">
        <f t="shared" ref="I1014:J1014" si="489">I1012</f>
        <v>15503.54</v>
      </c>
      <c r="J1014" s="87">
        <f t="shared" si="489"/>
        <v>15503.54</v>
      </c>
      <c r="K1014" s="15"/>
      <c r="L1014" s="3"/>
    </row>
    <row r="1015" spans="1:12" ht="16.5">
      <c r="A1015" s="193"/>
      <c r="B1015" s="193"/>
      <c r="C1015" s="17" t="s">
        <v>5</v>
      </c>
      <c r="D1015" s="91">
        <v>0</v>
      </c>
      <c r="E1015" s="79">
        <v>0</v>
      </c>
      <c r="F1015" s="86">
        <v>254.28</v>
      </c>
      <c r="G1015" s="87">
        <v>231.6</v>
      </c>
      <c r="H1015" s="86">
        <v>0</v>
      </c>
      <c r="I1015" s="86">
        <v>0</v>
      </c>
      <c r="J1015" s="73">
        <v>0</v>
      </c>
      <c r="K1015" s="15"/>
      <c r="L1015" s="3">
        <f t="shared" si="461"/>
        <v>485.88</v>
      </c>
    </row>
    <row r="1016" spans="1:12" ht="16.5">
      <c r="A1016" s="193"/>
      <c r="B1016" s="193"/>
      <c r="C1016" s="41" t="s">
        <v>194</v>
      </c>
      <c r="D1016" s="91">
        <f>D1015</f>
        <v>0</v>
      </c>
      <c r="E1016" s="91">
        <f t="shared" ref="E1016:J1017" si="490">E1015</f>
        <v>0</v>
      </c>
      <c r="F1016" s="91">
        <f t="shared" si="490"/>
        <v>254.28</v>
      </c>
      <c r="G1016" s="129">
        <f t="shared" si="490"/>
        <v>231.6</v>
      </c>
      <c r="H1016" s="91">
        <f t="shared" si="490"/>
        <v>0</v>
      </c>
      <c r="I1016" s="91">
        <f t="shared" si="490"/>
        <v>0</v>
      </c>
      <c r="J1016" s="91">
        <f t="shared" si="490"/>
        <v>0</v>
      </c>
      <c r="K1016" s="15"/>
      <c r="L1016" s="3"/>
    </row>
    <row r="1017" spans="1:12" ht="82.5">
      <c r="A1017" s="193"/>
      <c r="B1017" s="193"/>
      <c r="C1017" s="187" t="s">
        <v>166</v>
      </c>
      <c r="D1017" s="91">
        <f>D1016</f>
        <v>0</v>
      </c>
      <c r="E1017" s="91">
        <f t="shared" si="490"/>
        <v>0</v>
      </c>
      <c r="F1017" s="91">
        <f t="shared" si="490"/>
        <v>254.28</v>
      </c>
      <c r="G1017" s="129">
        <f t="shared" si="490"/>
        <v>231.6</v>
      </c>
      <c r="H1017" s="91">
        <f t="shared" si="490"/>
        <v>0</v>
      </c>
      <c r="I1017" s="91">
        <f t="shared" si="490"/>
        <v>0</v>
      </c>
      <c r="J1017" s="91">
        <f t="shared" si="490"/>
        <v>0</v>
      </c>
      <c r="K1017" s="15"/>
      <c r="L1017" s="3"/>
    </row>
    <row r="1018" spans="1:12" ht="16.5">
      <c r="A1018" s="193"/>
      <c r="B1018" s="193"/>
      <c r="C1018" s="187" t="s">
        <v>199</v>
      </c>
      <c r="D1018" s="121">
        <v>0</v>
      </c>
      <c r="E1018" s="87">
        <v>193.35</v>
      </c>
      <c r="F1018" s="86">
        <v>0</v>
      </c>
      <c r="G1018" s="86">
        <v>0</v>
      </c>
      <c r="H1018" s="86">
        <v>0</v>
      </c>
      <c r="I1018" s="86">
        <v>0</v>
      </c>
      <c r="J1018" s="73">
        <v>0</v>
      </c>
      <c r="K1018" s="15"/>
      <c r="L1018" s="3">
        <f t="shared" si="461"/>
        <v>193.35</v>
      </c>
    </row>
    <row r="1019" spans="1:12" ht="16.5">
      <c r="A1019" s="193"/>
      <c r="B1019" s="193"/>
      <c r="C1019" s="41" t="s">
        <v>194</v>
      </c>
      <c r="D1019" s="186">
        <f>D1018</f>
        <v>0</v>
      </c>
      <c r="E1019" s="186">
        <f t="shared" ref="E1019:J1020" si="491">E1018</f>
        <v>193.35</v>
      </c>
      <c r="F1019" s="186">
        <f t="shared" si="491"/>
        <v>0</v>
      </c>
      <c r="G1019" s="186">
        <f t="shared" si="491"/>
        <v>0</v>
      </c>
      <c r="H1019" s="186">
        <f t="shared" si="491"/>
        <v>0</v>
      </c>
      <c r="I1019" s="186">
        <f t="shared" si="491"/>
        <v>0</v>
      </c>
      <c r="J1019" s="186">
        <f t="shared" si="491"/>
        <v>0</v>
      </c>
      <c r="K1019" s="15"/>
      <c r="L1019" s="3"/>
    </row>
    <row r="1020" spans="1:12" ht="82.5">
      <c r="A1020" s="193"/>
      <c r="B1020" s="193"/>
      <c r="C1020" s="187" t="s">
        <v>166</v>
      </c>
      <c r="D1020" s="186">
        <f>D1019</f>
        <v>0</v>
      </c>
      <c r="E1020" s="186">
        <f t="shared" si="491"/>
        <v>193.35</v>
      </c>
      <c r="F1020" s="186">
        <f t="shared" si="491"/>
        <v>0</v>
      </c>
      <c r="G1020" s="186">
        <f t="shared" si="491"/>
        <v>0</v>
      </c>
      <c r="H1020" s="186">
        <f t="shared" si="491"/>
        <v>0</v>
      </c>
      <c r="I1020" s="186">
        <f t="shared" si="491"/>
        <v>0</v>
      </c>
      <c r="J1020" s="186">
        <f t="shared" si="491"/>
        <v>0</v>
      </c>
      <c r="K1020" s="15"/>
      <c r="L1020" s="3"/>
    </row>
    <row r="1021" spans="1:12" ht="33">
      <c r="A1021" s="193"/>
      <c r="B1021" s="193"/>
      <c r="C1021" s="17" t="s">
        <v>9</v>
      </c>
      <c r="D1021" s="91">
        <v>17741.43</v>
      </c>
      <c r="E1021" s="87">
        <v>15667.5</v>
      </c>
      <c r="F1021" s="87">
        <v>16034.19</v>
      </c>
      <c r="G1021" s="86">
        <v>16122.41</v>
      </c>
      <c r="H1021" s="86">
        <v>15503.54</v>
      </c>
      <c r="I1021" s="86">
        <v>15503.54</v>
      </c>
      <c r="J1021" s="86">
        <v>15503.54</v>
      </c>
      <c r="K1021" s="15"/>
      <c r="L1021" s="3">
        <f t="shared" si="461"/>
        <v>112076.15</v>
      </c>
    </row>
    <row r="1022" spans="1:12" ht="16.5">
      <c r="A1022" s="193"/>
      <c r="B1022" s="193"/>
      <c r="C1022" s="41" t="s">
        <v>194</v>
      </c>
      <c r="D1022" s="91">
        <f>D1021</f>
        <v>17741.43</v>
      </c>
      <c r="E1022" s="91">
        <f t="shared" ref="E1022:G1022" si="492">E1021</f>
        <v>15667.5</v>
      </c>
      <c r="F1022" s="91">
        <f t="shared" si="492"/>
        <v>16034.19</v>
      </c>
      <c r="G1022" s="91">
        <f t="shared" si="492"/>
        <v>16122.41</v>
      </c>
      <c r="H1022" s="186">
        <v>0</v>
      </c>
      <c r="I1022" s="186">
        <v>0</v>
      </c>
      <c r="J1022" s="186">
        <v>0</v>
      </c>
      <c r="K1022" s="15"/>
      <c r="L1022" s="3"/>
    </row>
    <row r="1023" spans="1:12" ht="16.5">
      <c r="A1023" s="193"/>
      <c r="B1023" s="193"/>
      <c r="C1023" s="41" t="s">
        <v>195</v>
      </c>
      <c r="D1023" s="91">
        <v>0</v>
      </c>
      <c r="E1023" s="79">
        <v>0</v>
      </c>
      <c r="F1023" s="79">
        <v>0</v>
      </c>
      <c r="G1023" s="186">
        <v>0</v>
      </c>
      <c r="H1023" s="186">
        <f>H1021</f>
        <v>15503.54</v>
      </c>
      <c r="I1023" s="186">
        <f t="shared" ref="I1023:J1023" si="493">I1021</f>
        <v>15503.54</v>
      </c>
      <c r="J1023" s="186">
        <f t="shared" si="493"/>
        <v>15503.54</v>
      </c>
      <c r="K1023" s="15"/>
      <c r="L1023" s="3"/>
    </row>
    <row r="1024" spans="1:12" ht="82.5">
      <c r="A1024" s="193"/>
      <c r="B1024" s="193"/>
      <c r="C1024" s="142" t="s">
        <v>166</v>
      </c>
      <c r="D1024" s="121">
        <v>0</v>
      </c>
      <c r="E1024" s="86">
        <v>0</v>
      </c>
      <c r="F1024" s="86">
        <v>0</v>
      </c>
      <c r="G1024" s="86">
        <v>0</v>
      </c>
      <c r="H1024" s="86">
        <v>0</v>
      </c>
      <c r="I1024" s="86">
        <v>0</v>
      </c>
      <c r="J1024" s="60">
        <v>0</v>
      </c>
      <c r="K1024" s="15"/>
      <c r="L1024" s="3">
        <f t="shared" si="461"/>
        <v>0</v>
      </c>
    </row>
    <row r="1025" spans="1:12" ht="16.5">
      <c r="A1025" s="193"/>
      <c r="B1025" s="193"/>
      <c r="C1025" s="187" t="s">
        <v>27</v>
      </c>
      <c r="D1025" s="121">
        <v>0</v>
      </c>
      <c r="E1025" s="86">
        <v>0</v>
      </c>
      <c r="F1025" s="86">
        <v>0</v>
      </c>
      <c r="G1025" s="86">
        <v>0</v>
      </c>
      <c r="H1025" s="86">
        <v>0</v>
      </c>
      <c r="I1025" s="86">
        <v>0</v>
      </c>
      <c r="J1025" s="60">
        <v>0</v>
      </c>
      <c r="K1025" s="15"/>
      <c r="L1025" s="3">
        <f t="shared" si="461"/>
        <v>0</v>
      </c>
    </row>
    <row r="1026" spans="1:12" ht="33">
      <c r="A1026" s="193"/>
      <c r="B1026" s="193"/>
      <c r="C1026" s="17" t="s">
        <v>18</v>
      </c>
      <c r="D1026" s="121">
        <v>0</v>
      </c>
      <c r="E1026" s="86">
        <v>0</v>
      </c>
      <c r="F1026" s="86">
        <v>0</v>
      </c>
      <c r="G1026" s="86">
        <v>0</v>
      </c>
      <c r="H1026" s="86">
        <v>0</v>
      </c>
      <c r="I1026" s="86">
        <v>0</v>
      </c>
      <c r="J1026" s="60">
        <v>0</v>
      </c>
      <c r="K1026" s="15"/>
      <c r="L1026" s="3">
        <f t="shared" si="461"/>
        <v>0</v>
      </c>
    </row>
    <row r="1027" spans="1:12" ht="16.5">
      <c r="A1027" s="193"/>
      <c r="B1027" s="193"/>
      <c r="C1027" s="17" t="s">
        <v>12</v>
      </c>
      <c r="D1027" s="121">
        <v>0</v>
      </c>
      <c r="E1027" s="86">
        <v>0</v>
      </c>
      <c r="F1027" s="86">
        <v>0</v>
      </c>
      <c r="G1027" s="86">
        <v>0</v>
      </c>
      <c r="H1027" s="86">
        <v>0</v>
      </c>
      <c r="I1027" s="86">
        <v>0</v>
      </c>
      <c r="J1027" s="60">
        <v>0</v>
      </c>
      <c r="K1027" s="15"/>
      <c r="L1027" s="3">
        <f t="shared" si="461"/>
        <v>0</v>
      </c>
    </row>
    <row r="1028" spans="1:12" ht="16.5">
      <c r="A1028" s="193" t="s">
        <v>56</v>
      </c>
      <c r="B1028" s="193" t="s">
        <v>90</v>
      </c>
      <c r="C1028" s="17"/>
      <c r="D1028" s="123"/>
      <c r="E1028" s="86"/>
      <c r="F1028" s="86"/>
      <c r="G1028" s="86"/>
      <c r="H1028" s="86"/>
      <c r="I1028" s="86"/>
      <c r="J1028" s="84"/>
      <c r="K1028" s="15"/>
      <c r="L1028" s="3">
        <f t="shared" si="461"/>
        <v>0</v>
      </c>
    </row>
    <row r="1029" spans="1:12" ht="16.5">
      <c r="A1029" s="193"/>
      <c r="B1029" s="193"/>
      <c r="C1029" s="41" t="s">
        <v>196</v>
      </c>
      <c r="D1029" s="121">
        <v>0</v>
      </c>
      <c r="E1029" s="86">
        <v>0</v>
      </c>
      <c r="F1029" s="86">
        <f t="shared" ref="F1029" si="494">F1032</f>
        <v>0</v>
      </c>
      <c r="G1029" s="86">
        <f>G1032</f>
        <v>0</v>
      </c>
      <c r="H1029" s="86">
        <f>H1031</f>
        <v>0</v>
      </c>
      <c r="I1029" s="86">
        <f>I1032</f>
        <v>0</v>
      </c>
      <c r="J1029" s="84">
        <f t="shared" ref="J1029" si="495">J1032</f>
        <v>0</v>
      </c>
      <c r="K1029" s="15"/>
      <c r="L1029" s="3">
        <f t="shared" si="461"/>
        <v>0</v>
      </c>
    </row>
    <row r="1030" spans="1:12" ht="16.5">
      <c r="A1030" s="193"/>
      <c r="B1030" s="193"/>
      <c r="C1030" s="41" t="s">
        <v>194</v>
      </c>
      <c r="D1030" s="121">
        <v>0</v>
      </c>
      <c r="E1030" s="86">
        <v>0</v>
      </c>
      <c r="F1030" s="86">
        <v>0</v>
      </c>
      <c r="G1030" s="86">
        <v>0</v>
      </c>
      <c r="H1030" s="86">
        <v>0</v>
      </c>
      <c r="I1030" s="86">
        <v>0</v>
      </c>
      <c r="J1030" s="84">
        <v>0</v>
      </c>
      <c r="K1030" s="15"/>
      <c r="L1030" s="3">
        <f t="shared" si="461"/>
        <v>0</v>
      </c>
    </row>
    <row r="1031" spans="1:12" ht="16.5">
      <c r="A1031" s="193"/>
      <c r="B1031" s="193"/>
      <c r="C1031" s="41" t="s">
        <v>195</v>
      </c>
      <c r="D1031" s="186">
        <v>0</v>
      </c>
      <c r="E1031" s="186">
        <v>0</v>
      </c>
      <c r="F1031" s="186">
        <v>0</v>
      </c>
      <c r="G1031" s="186">
        <v>0</v>
      </c>
      <c r="H1031" s="186">
        <f>H1033</f>
        <v>0</v>
      </c>
      <c r="I1031" s="186">
        <v>0</v>
      </c>
      <c r="J1031" s="186">
        <v>0</v>
      </c>
      <c r="K1031" s="15"/>
      <c r="L1031" s="3"/>
    </row>
    <row r="1032" spans="1:12" ht="16.5">
      <c r="A1032" s="193"/>
      <c r="B1032" s="193"/>
      <c r="C1032" s="85" t="s">
        <v>23</v>
      </c>
      <c r="D1032" s="121">
        <v>0</v>
      </c>
      <c r="E1032" s="86">
        <v>0</v>
      </c>
      <c r="F1032" s="86">
        <f>F1033</f>
        <v>0</v>
      </c>
      <c r="G1032" s="86">
        <v>0</v>
      </c>
      <c r="H1032" s="86">
        <v>0</v>
      </c>
      <c r="I1032" s="86">
        <f t="shared" ref="I1032:J1032" si="496">I1033</f>
        <v>0</v>
      </c>
      <c r="J1032" s="86">
        <f t="shared" si="496"/>
        <v>0</v>
      </c>
      <c r="K1032" s="15"/>
      <c r="L1032" s="3">
        <f t="shared" si="461"/>
        <v>0</v>
      </c>
    </row>
    <row r="1033" spans="1:12" ht="33">
      <c r="A1033" s="193"/>
      <c r="B1033" s="193"/>
      <c r="C1033" s="85" t="s">
        <v>9</v>
      </c>
      <c r="D1033" s="121">
        <v>0</v>
      </c>
      <c r="E1033" s="86">
        <v>0</v>
      </c>
      <c r="F1033" s="86">
        <v>0</v>
      </c>
      <c r="G1033" s="86">
        <v>0</v>
      </c>
      <c r="H1033" s="86">
        <v>0</v>
      </c>
      <c r="I1033" s="86">
        <v>0</v>
      </c>
      <c r="J1033" s="86">
        <v>0</v>
      </c>
      <c r="K1033" s="15"/>
      <c r="L1033" s="3">
        <f t="shared" si="461"/>
        <v>0</v>
      </c>
    </row>
    <row r="1034" spans="1:12" ht="16.5">
      <c r="A1034" s="193"/>
      <c r="B1034" s="193"/>
      <c r="C1034" s="41" t="s">
        <v>195</v>
      </c>
      <c r="D1034" s="186">
        <f>D1033</f>
        <v>0</v>
      </c>
      <c r="E1034" s="186">
        <f t="shared" ref="E1034:J1034" si="497">E1033</f>
        <v>0</v>
      </c>
      <c r="F1034" s="186">
        <f t="shared" si="497"/>
        <v>0</v>
      </c>
      <c r="G1034" s="186">
        <f t="shared" si="497"/>
        <v>0</v>
      </c>
      <c r="H1034" s="186">
        <v>0</v>
      </c>
      <c r="I1034" s="186">
        <f t="shared" si="497"/>
        <v>0</v>
      </c>
      <c r="J1034" s="186">
        <f t="shared" si="497"/>
        <v>0</v>
      </c>
      <c r="K1034" s="15"/>
      <c r="L1034" s="3"/>
    </row>
    <row r="1035" spans="1:12" ht="82.5">
      <c r="A1035" s="193"/>
      <c r="B1035" s="193"/>
      <c r="C1035" s="142" t="s">
        <v>166</v>
      </c>
      <c r="D1035" s="121">
        <v>0</v>
      </c>
      <c r="E1035" s="86">
        <v>0</v>
      </c>
      <c r="F1035" s="86">
        <v>0</v>
      </c>
      <c r="G1035" s="86">
        <v>0</v>
      </c>
      <c r="H1035" s="86">
        <v>0</v>
      </c>
      <c r="I1035" s="86">
        <v>0</v>
      </c>
      <c r="J1035" s="84">
        <v>0</v>
      </c>
      <c r="K1035" s="15"/>
      <c r="L1035" s="3">
        <f t="shared" si="461"/>
        <v>0</v>
      </c>
    </row>
    <row r="1036" spans="1:12" ht="16.5">
      <c r="A1036" s="193"/>
      <c r="B1036" s="193"/>
      <c r="C1036" s="85" t="s">
        <v>17</v>
      </c>
      <c r="D1036" s="121">
        <v>0</v>
      </c>
      <c r="E1036" s="86">
        <v>0</v>
      </c>
      <c r="F1036" s="86">
        <v>0</v>
      </c>
      <c r="G1036" s="86">
        <v>0</v>
      </c>
      <c r="H1036" s="86">
        <v>0</v>
      </c>
      <c r="I1036" s="86">
        <v>0</v>
      </c>
      <c r="J1036" s="84">
        <v>0</v>
      </c>
      <c r="K1036" s="15"/>
      <c r="L1036" s="3">
        <f t="shared" si="461"/>
        <v>0</v>
      </c>
    </row>
    <row r="1037" spans="1:12" ht="33">
      <c r="A1037" s="193"/>
      <c r="B1037" s="193"/>
      <c r="C1037" s="85" t="s">
        <v>18</v>
      </c>
      <c r="D1037" s="121">
        <v>0</v>
      </c>
      <c r="E1037" s="86">
        <v>0</v>
      </c>
      <c r="F1037" s="86">
        <v>0</v>
      </c>
      <c r="G1037" s="86">
        <v>0</v>
      </c>
      <c r="H1037" s="86">
        <v>0</v>
      </c>
      <c r="I1037" s="86">
        <v>0</v>
      </c>
      <c r="J1037" s="84">
        <v>0</v>
      </c>
      <c r="K1037" s="15"/>
      <c r="L1037" s="3">
        <f t="shared" si="461"/>
        <v>0</v>
      </c>
    </row>
    <row r="1038" spans="1:12" ht="16.5">
      <c r="A1038" s="193"/>
      <c r="B1038" s="193"/>
      <c r="C1038" s="187" t="s">
        <v>27</v>
      </c>
      <c r="D1038" s="121">
        <v>0</v>
      </c>
      <c r="E1038" s="86">
        <v>0</v>
      </c>
      <c r="F1038" s="86">
        <v>0</v>
      </c>
      <c r="G1038" s="86">
        <v>0</v>
      </c>
      <c r="H1038" s="86">
        <v>0</v>
      </c>
      <c r="I1038" s="86">
        <v>0</v>
      </c>
      <c r="J1038" s="84">
        <v>0</v>
      </c>
      <c r="K1038" s="15"/>
      <c r="L1038" s="3">
        <f t="shared" si="461"/>
        <v>0</v>
      </c>
    </row>
    <row r="1039" spans="1:12" ht="16.5">
      <c r="A1039" s="193" t="s">
        <v>146</v>
      </c>
      <c r="B1039" s="193" t="s">
        <v>147</v>
      </c>
      <c r="C1039" s="85"/>
      <c r="D1039" s="123"/>
      <c r="E1039" s="86"/>
      <c r="F1039" s="86"/>
      <c r="G1039" s="86"/>
      <c r="H1039" s="86"/>
      <c r="I1039" s="86"/>
      <c r="J1039" s="60"/>
      <c r="K1039" s="15"/>
      <c r="L1039" s="3">
        <f t="shared" ref="L1039:L1084" si="498">E1039+F1039+G1039+H1039+I1039+J1039+D1039</f>
        <v>0</v>
      </c>
    </row>
    <row r="1040" spans="1:12" ht="16.5">
      <c r="A1040" s="193"/>
      <c r="B1040" s="193"/>
      <c r="C1040" s="41" t="s">
        <v>196</v>
      </c>
      <c r="D1040" s="91">
        <f>D1043</f>
        <v>3.84</v>
      </c>
      <c r="E1040" s="86">
        <f>E1043</f>
        <v>140.82</v>
      </c>
      <c r="F1040" s="86">
        <f t="shared" ref="F1040:I1040" si="499">F1043</f>
        <v>0</v>
      </c>
      <c r="G1040" s="87">
        <f t="shared" si="499"/>
        <v>3</v>
      </c>
      <c r="H1040" s="86">
        <f t="shared" si="499"/>
        <v>0</v>
      </c>
      <c r="I1040" s="86">
        <f t="shared" si="499"/>
        <v>0</v>
      </c>
      <c r="J1040" s="60">
        <f t="shared" ref="J1040" si="500">J1043</f>
        <v>0</v>
      </c>
      <c r="K1040" s="15"/>
      <c r="L1040" s="3">
        <f t="shared" si="498"/>
        <v>147.66</v>
      </c>
    </row>
    <row r="1041" spans="1:12" ht="16.5">
      <c r="A1041" s="193"/>
      <c r="B1041" s="193"/>
      <c r="C1041" s="41" t="s">
        <v>194</v>
      </c>
      <c r="D1041" s="121">
        <f>D1040</f>
        <v>3.84</v>
      </c>
      <c r="E1041" s="186">
        <f t="shared" ref="E1041:G1041" si="501">E1040</f>
        <v>140.82</v>
      </c>
      <c r="F1041" s="186">
        <f t="shared" si="501"/>
        <v>0</v>
      </c>
      <c r="G1041" s="87">
        <f t="shared" si="501"/>
        <v>3</v>
      </c>
      <c r="H1041" s="86">
        <v>0</v>
      </c>
      <c r="I1041" s="86">
        <v>0</v>
      </c>
      <c r="J1041" s="60">
        <v>0</v>
      </c>
      <c r="K1041" s="15"/>
      <c r="L1041" s="3">
        <f t="shared" si="498"/>
        <v>147.66</v>
      </c>
    </row>
    <row r="1042" spans="1:12" ht="16.5">
      <c r="A1042" s="193"/>
      <c r="B1042" s="193"/>
      <c r="C1042" s="41" t="s">
        <v>195</v>
      </c>
      <c r="D1042" s="121">
        <v>0</v>
      </c>
      <c r="E1042" s="86">
        <v>0</v>
      </c>
      <c r="F1042" s="86">
        <v>0</v>
      </c>
      <c r="G1042" s="86">
        <v>0</v>
      </c>
      <c r="H1042" s="86">
        <v>0</v>
      </c>
      <c r="I1042" s="86">
        <v>0</v>
      </c>
      <c r="J1042" s="60">
        <v>0</v>
      </c>
      <c r="K1042" s="15"/>
      <c r="L1042" s="3">
        <f t="shared" si="498"/>
        <v>0</v>
      </c>
    </row>
    <row r="1043" spans="1:12" ht="33">
      <c r="A1043" s="193"/>
      <c r="B1043" s="193"/>
      <c r="C1043" s="187" t="s">
        <v>9</v>
      </c>
      <c r="D1043" s="91">
        <f>D1044</f>
        <v>3.84</v>
      </c>
      <c r="E1043" s="86">
        <f>E1044</f>
        <v>140.82</v>
      </c>
      <c r="F1043" s="86">
        <f>F1044</f>
        <v>0</v>
      </c>
      <c r="G1043" s="87">
        <f>G1044</f>
        <v>3</v>
      </c>
      <c r="H1043" s="86">
        <v>0</v>
      </c>
      <c r="I1043" s="86">
        <v>0</v>
      </c>
      <c r="J1043" s="60">
        <v>0</v>
      </c>
      <c r="K1043" s="15"/>
      <c r="L1043" s="3">
        <f t="shared" si="498"/>
        <v>147.66</v>
      </c>
    </row>
    <row r="1044" spans="1:12" ht="82.5">
      <c r="A1044" s="193"/>
      <c r="B1044" s="193"/>
      <c r="C1044" s="187" t="s">
        <v>166</v>
      </c>
      <c r="D1044" s="91">
        <v>3.84</v>
      </c>
      <c r="E1044" s="86">
        <v>140.82</v>
      </c>
      <c r="F1044" s="86">
        <v>0</v>
      </c>
      <c r="G1044" s="87">
        <v>3</v>
      </c>
      <c r="H1044" s="86">
        <v>0</v>
      </c>
      <c r="I1044" s="86">
        <v>0</v>
      </c>
      <c r="J1044" s="60">
        <v>0</v>
      </c>
      <c r="K1044" s="15"/>
      <c r="L1044" s="3">
        <f t="shared" si="498"/>
        <v>147.66</v>
      </c>
    </row>
    <row r="1045" spans="1:12" ht="16.5">
      <c r="A1045" s="193"/>
      <c r="B1045" s="193"/>
      <c r="C1045" s="187" t="s">
        <v>17</v>
      </c>
      <c r="D1045" s="121">
        <v>0</v>
      </c>
      <c r="E1045" s="86">
        <v>0</v>
      </c>
      <c r="F1045" s="86">
        <v>0</v>
      </c>
      <c r="G1045" s="86">
        <v>0</v>
      </c>
      <c r="H1045" s="86">
        <v>0</v>
      </c>
      <c r="I1045" s="86">
        <v>0</v>
      </c>
      <c r="J1045" s="60">
        <v>0</v>
      </c>
      <c r="K1045" s="15"/>
      <c r="L1045" s="3">
        <f t="shared" si="498"/>
        <v>0</v>
      </c>
    </row>
    <row r="1046" spans="1:12" ht="33">
      <c r="A1046" s="193"/>
      <c r="B1046" s="193"/>
      <c r="C1046" s="187" t="s">
        <v>18</v>
      </c>
      <c r="D1046" s="121">
        <v>0</v>
      </c>
      <c r="E1046" s="86">
        <v>0</v>
      </c>
      <c r="F1046" s="86">
        <v>0</v>
      </c>
      <c r="G1046" s="86">
        <v>0</v>
      </c>
      <c r="H1046" s="86">
        <v>0</v>
      </c>
      <c r="I1046" s="86">
        <v>0</v>
      </c>
      <c r="J1046" s="60">
        <v>0</v>
      </c>
      <c r="K1046" s="15"/>
      <c r="L1046" s="3">
        <f t="shared" si="498"/>
        <v>0</v>
      </c>
    </row>
    <row r="1047" spans="1:12" ht="16.5">
      <c r="A1047" s="193"/>
      <c r="B1047" s="193"/>
      <c r="C1047" s="41" t="s">
        <v>12</v>
      </c>
      <c r="D1047" s="121">
        <v>0</v>
      </c>
      <c r="E1047" s="86">
        <v>0</v>
      </c>
      <c r="F1047" s="86">
        <v>0</v>
      </c>
      <c r="G1047" s="86">
        <v>0</v>
      </c>
      <c r="H1047" s="86">
        <v>0</v>
      </c>
      <c r="I1047" s="86">
        <v>0</v>
      </c>
      <c r="J1047" s="60">
        <v>0</v>
      </c>
      <c r="K1047" s="15"/>
      <c r="L1047" s="3">
        <f t="shared" si="498"/>
        <v>0</v>
      </c>
    </row>
    <row r="1048" spans="1:12" ht="16.5">
      <c r="A1048" s="193"/>
      <c r="B1048" s="193"/>
      <c r="C1048" s="187" t="s">
        <v>27</v>
      </c>
      <c r="D1048" s="121">
        <v>0</v>
      </c>
      <c r="E1048" s="86">
        <v>0</v>
      </c>
      <c r="F1048" s="86">
        <v>0</v>
      </c>
      <c r="G1048" s="86">
        <v>0</v>
      </c>
      <c r="H1048" s="86">
        <v>0</v>
      </c>
      <c r="I1048" s="86">
        <v>0</v>
      </c>
      <c r="J1048" s="60">
        <v>0</v>
      </c>
      <c r="K1048" s="15"/>
      <c r="L1048" s="3">
        <f t="shared" si="498"/>
        <v>0</v>
      </c>
    </row>
    <row r="1049" spans="1:12" ht="16.5">
      <c r="A1049" s="193" t="s">
        <v>57</v>
      </c>
      <c r="B1049" s="194" t="s">
        <v>95</v>
      </c>
      <c r="C1049" s="17"/>
      <c r="D1049" s="123"/>
      <c r="E1049" s="86"/>
      <c r="F1049" s="86"/>
      <c r="G1049" s="86"/>
      <c r="H1049" s="86"/>
      <c r="I1049" s="86"/>
      <c r="J1049" s="60"/>
      <c r="K1049" s="15"/>
      <c r="L1049" s="3">
        <f t="shared" si="498"/>
        <v>0</v>
      </c>
    </row>
    <row r="1050" spans="1:12" ht="16.5">
      <c r="A1050" s="193"/>
      <c r="B1050" s="194"/>
      <c r="C1050" s="41" t="s">
        <v>196</v>
      </c>
      <c r="D1050" s="129">
        <f>D1054</f>
        <v>7128.51</v>
      </c>
      <c r="E1050" s="87">
        <f>E1054+E1061</f>
        <v>7814.14</v>
      </c>
      <c r="F1050" s="86">
        <f>F1054+F1061</f>
        <v>9545.4600000000009</v>
      </c>
      <c r="G1050" s="87">
        <f t="shared" ref="G1050:I1050" si="502">G1054+G1061</f>
        <v>10952.640000000001</v>
      </c>
      <c r="H1050" s="87">
        <f>H1054+H1061+H1059</f>
        <v>10942.84</v>
      </c>
      <c r="I1050" s="148">
        <f t="shared" si="502"/>
        <v>9935.8799999999992</v>
      </c>
      <c r="J1050" s="148">
        <f t="shared" ref="J1050" si="503">J1054+J1061</f>
        <v>9935.8799999999992</v>
      </c>
      <c r="K1050" s="15"/>
      <c r="L1050" s="3">
        <f t="shared" si="498"/>
        <v>66255.349999999991</v>
      </c>
    </row>
    <row r="1051" spans="1:12" ht="16.5">
      <c r="A1051" s="193"/>
      <c r="B1051" s="194"/>
      <c r="C1051" s="41" t="s">
        <v>194</v>
      </c>
      <c r="D1051" s="129">
        <f>D1050</f>
        <v>7128.51</v>
      </c>
      <c r="E1051" s="87">
        <f>E1050</f>
        <v>7814.14</v>
      </c>
      <c r="F1051" s="186">
        <f>F1050</f>
        <v>9545.4600000000009</v>
      </c>
      <c r="G1051" s="87">
        <f>G1050</f>
        <v>10952.640000000001</v>
      </c>
      <c r="H1051" s="79">
        <v>0</v>
      </c>
      <c r="I1051" s="186">
        <v>0</v>
      </c>
      <c r="J1051" s="186">
        <v>0</v>
      </c>
      <c r="K1051" s="15"/>
      <c r="L1051" s="3"/>
    </row>
    <row r="1052" spans="1:12" ht="16.5">
      <c r="A1052" s="193"/>
      <c r="B1052" s="194"/>
      <c r="C1052" s="41" t="s">
        <v>195</v>
      </c>
      <c r="D1052" s="121">
        <v>0</v>
      </c>
      <c r="E1052" s="86">
        <v>0</v>
      </c>
      <c r="F1052" s="86">
        <v>0</v>
      </c>
      <c r="G1052" s="86">
        <v>0</v>
      </c>
      <c r="H1052" s="87">
        <f>H1050</f>
        <v>10942.84</v>
      </c>
      <c r="I1052" s="87">
        <f t="shared" ref="I1052:J1052" si="504">I1050</f>
        <v>9935.8799999999992</v>
      </c>
      <c r="J1052" s="87">
        <f t="shared" si="504"/>
        <v>9935.8799999999992</v>
      </c>
      <c r="K1052" s="15"/>
      <c r="L1052" s="3">
        <f t="shared" si="498"/>
        <v>30814.6</v>
      </c>
    </row>
    <row r="1053" spans="1:12" ht="16.5">
      <c r="A1053" s="193"/>
      <c r="B1053" s="194"/>
      <c r="C1053" s="187" t="s">
        <v>23</v>
      </c>
      <c r="D1053" s="121">
        <v>0</v>
      </c>
      <c r="E1053" s="86">
        <v>0</v>
      </c>
      <c r="F1053" s="86">
        <v>0</v>
      </c>
      <c r="G1053" s="86">
        <v>0</v>
      </c>
      <c r="H1053" s="86">
        <v>0</v>
      </c>
      <c r="I1053" s="86">
        <v>0</v>
      </c>
      <c r="J1053" s="60">
        <v>0</v>
      </c>
      <c r="K1053" s="15"/>
      <c r="L1053" s="3">
        <f t="shared" si="498"/>
        <v>0</v>
      </c>
    </row>
    <row r="1054" spans="1:12" ht="33">
      <c r="A1054" s="193"/>
      <c r="B1054" s="194"/>
      <c r="C1054" s="187" t="s">
        <v>9</v>
      </c>
      <c r="D1054" s="87">
        <f>D1056</f>
        <v>7128.51</v>
      </c>
      <c r="E1054" s="87">
        <f>E1056</f>
        <v>7794.14</v>
      </c>
      <c r="F1054" s="86">
        <f>F1056</f>
        <v>9199.77</v>
      </c>
      <c r="G1054" s="87">
        <f>G1056</f>
        <v>10952.640000000001</v>
      </c>
      <c r="H1054" s="87">
        <f>H1056</f>
        <v>10942.84</v>
      </c>
      <c r="I1054" s="86">
        <f t="shared" ref="I1054" si="505">I1056</f>
        <v>9935.8799999999992</v>
      </c>
      <c r="J1054" s="60">
        <f t="shared" ref="J1054" si="506">J1056</f>
        <v>9935.8799999999992</v>
      </c>
      <c r="K1054" s="15"/>
      <c r="L1054" s="3">
        <f t="shared" si="498"/>
        <v>65889.659999999989</v>
      </c>
    </row>
    <row r="1055" spans="1:12" ht="82.5">
      <c r="A1055" s="193"/>
      <c r="B1055" s="194"/>
      <c r="C1055" s="187" t="s">
        <v>166</v>
      </c>
      <c r="D1055" s="91">
        <v>0</v>
      </c>
      <c r="E1055" s="86">
        <v>0</v>
      </c>
      <c r="F1055" s="86">
        <v>0</v>
      </c>
      <c r="G1055" s="86">
        <v>0</v>
      </c>
      <c r="H1055" s="86">
        <v>0</v>
      </c>
      <c r="I1055" s="86">
        <v>0</v>
      </c>
      <c r="J1055" s="60">
        <v>0</v>
      </c>
      <c r="K1055" s="15"/>
      <c r="L1055" s="3">
        <f t="shared" si="498"/>
        <v>0</v>
      </c>
    </row>
    <row r="1056" spans="1:12" ht="49.5">
      <c r="A1056" s="193"/>
      <c r="B1056" s="194"/>
      <c r="C1056" s="24" t="s">
        <v>176</v>
      </c>
      <c r="D1056" s="129">
        <f>D1057</f>
        <v>7128.51</v>
      </c>
      <c r="E1056" s="87">
        <f>E1057</f>
        <v>7794.14</v>
      </c>
      <c r="F1056" s="86">
        <f>F1057</f>
        <v>9199.77</v>
      </c>
      <c r="G1056" s="87">
        <f>G1057</f>
        <v>10952.640000000001</v>
      </c>
      <c r="H1056" s="87">
        <f>H1058</f>
        <v>10942.84</v>
      </c>
      <c r="I1056" s="87">
        <f t="shared" ref="I1056:J1056" si="507">I1058</f>
        <v>9935.8799999999992</v>
      </c>
      <c r="J1056" s="87">
        <f t="shared" si="507"/>
        <v>9935.8799999999992</v>
      </c>
      <c r="K1056" s="15"/>
      <c r="L1056" s="3">
        <f t="shared" si="498"/>
        <v>65889.659999999989</v>
      </c>
    </row>
    <row r="1057" spans="1:12" ht="16.5">
      <c r="A1057" s="193"/>
      <c r="B1057" s="194"/>
      <c r="C1057" s="41" t="s">
        <v>194</v>
      </c>
      <c r="D1057" s="87">
        <f>D1072+D1083</f>
        <v>7128.51</v>
      </c>
      <c r="E1057" s="87">
        <f>E1072+E1083</f>
        <v>7794.14</v>
      </c>
      <c r="F1057" s="87">
        <f>F1072+F1082</f>
        <v>9199.77</v>
      </c>
      <c r="G1057" s="87">
        <f>G1072+G1083</f>
        <v>10952.640000000001</v>
      </c>
      <c r="H1057" s="79">
        <v>0</v>
      </c>
      <c r="I1057" s="79">
        <v>0</v>
      </c>
      <c r="J1057" s="59"/>
      <c r="K1057" s="15"/>
      <c r="L1057" s="3">
        <f t="shared" si="498"/>
        <v>35075.060000000005</v>
      </c>
    </row>
    <row r="1058" spans="1:12" ht="16.5">
      <c r="A1058" s="193"/>
      <c r="B1058" s="194"/>
      <c r="C1058" s="41" t="s">
        <v>195</v>
      </c>
      <c r="D1058" s="120">
        <v>0</v>
      </c>
      <c r="E1058" s="86">
        <v>0</v>
      </c>
      <c r="F1058" s="86">
        <v>0</v>
      </c>
      <c r="G1058" s="86">
        <v>0</v>
      </c>
      <c r="H1058" s="87">
        <f>H1071+H1080</f>
        <v>10942.84</v>
      </c>
      <c r="I1058" s="87">
        <f t="shared" ref="I1058:J1058" si="508">I1071+I1080</f>
        <v>9935.8799999999992</v>
      </c>
      <c r="J1058" s="87">
        <f t="shared" si="508"/>
        <v>9935.8799999999992</v>
      </c>
      <c r="K1058" s="15"/>
      <c r="L1058" s="3">
        <f t="shared" si="498"/>
        <v>30814.6</v>
      </c>
    </row>
    <row r="1059" spans="1:12" ht="16.5">
      <c r="A1059" s="193"/>
      <c r="B1059" s="194"/>
      <c r="C1059" s="17" t="s">
        <v>17</v>
      </c>
      <c r="D1059" s="121">
        <v>0</v>
      </c>
      <c r="E1059" s="86">
        <v>0</v>
      </c>
      <c r="F1059" s="86">
        <v>0</v>
      </c>
      <c r="G1059" s="86">
        <v>0</v>
      </c>
      <c r="H1059" s="86">
        <v>0</v>
      </c>
      <c r="I1059" s="86">
        <v>0</v>
      </c>
      <c r="J1059" s="60">
        <v>0</v>
      </c>
      <c r="K1059" s="15"/>
      <c r="L1059" s="3">
        <f t="shared" si="498"/>
        <v>0</v>
      </c>
    </row>
    <row r="1060" spans="1:12" ht="16.5">
      <c r="A1060" s="193"/>
      <c r="B1060" s="194"/>
      <c r="C1060" s="187" t="s">
        <v>12</v>
      </c>
      <c r="D1060" s="121">
        <v>0</v>
      </c>
      <c r="E1060" s="86">
        <v>0</v>
      </c>
      <c r="F1060" s="86">
        <v>0</v>
      </c>
      <c r="G1060" s="86">
        <v>0</v>
      </c>
      <c r="H1060" s="86">
        <v>0</v>
      </c>
      <c r="I1060" s="86">
        <v>0</v>
      </c>
      <c r="J1060" s="60">
        <v>0</v>
      </c>
      <c r="K1060" s="15"/>
      <c r="L1060" s="3">
        <f t="shared" si="498"/>
        <v>0</v>
      </c>
    </row>
    <row r="1061" spans="1:12" ht="16.5">
      <c r="A1061" s="193"/>
      <c r="B1061" s="194"/>
      <c r="C1061" s="184" t="s">
        <v>27</v>
      </c>
      <c r="D1061" s="120">
        <v>0</v>
      </c>
      <c r="E1061" s="87">
        <v>20</v>
      </c>
      <c r="F1061" s="87">
        <v>345.69</v>
      </c>
      <c r="G1061" s="79">
        <v>0</v>
      </c>
      <c r="H1061" s="79">
        <v>0</v>
      </c>
      <c r="I1061" s="79">
        <v>0</v>
      </c>
      <c r="J1061" s="74">
        <v>0</v>
      </c>
      <c r="K1061" s="15"/>
      <c r="L1061" s="3">
        <f t="shared" si="498"/>
        <v>365.69</v>
      </c>
    </row>
    <row r="1062" spans="1:12" ht="16.5">
      <c r="A1062" s="193" t="s">
        <v>58</v>
      </c>
      <c r="B1062" s="193" t="s">
        <v>94</v>
      </c>
      <c r="C1062" s="17"/>
      <c r="D1062" s="123"/>
      <c r="E1062" s="86"/>
      <c r="F1062" s="86"/>
      <c r="G1062" s="86"/>
      <c r="H1062" s="86"/>
      <c r="I1062" s="86"/>
      <c r="J1062" s="60"/>
      <c r="K1062" s="15"/>
      <c r="L1062" s="3">
        <f t="shared" si="498"/>
        <v>0</v>
      </c>
    </row>
    <row r="1063" spans="1:12" ht="16.5">
      <c r="A1063" s="193"/>
      <c r="B1063" s="193"/>
      <c r="C1063" s="41" t="s">
        <v>196</v>
      </c>
      <c r="D1063" s="129">
        <f>D1067</f>
        <v>7128.51</v>
      </c>
      <c r="E1063" s="87">
        <f>E1067+E1075+0</f>
        <v>7726.26</v>
      </c>
      <c r="F1063" s="86">
        <f>F1067+F1075</f>
        <v>8694.25</v>
      </c>
      <c r="G1063" s="87">
        <f>G1067+G1075</f>
        <v>10863.94</v>
      </c>
      <c r="H1063" s="86">
        <f>H1065</f>
        <v>10857.04</v>
      </c>
      <c r="I1063" s="86">
        <f>I1067+I1075</f>
        <v>9935.8799999999992</v>
      </c>
      <c r="J1063" s="60">
        <f>J1067+J1075</f>
        <v>9935.8799999999992</v>
      </c>
      <c r="K1063" s="15"/>
      <c r="L1063" s="3">
        <f t="shared" si="498"/>
        <v>65141.760000000002</v>
      </c>
    </row>
    <row r="1064" spans="1:12" ht="16.5">
      <c r="A1064" s="193"/>
      <c r="B1064" s="193"/>
      <c r="C1064" s="41" t="s">
        <v>194</v>
      </c>
      <c r="D1064" s="87">
        <f>D1063</f>
        <v>7128.51</v>
      </c>
      <c r="E1064" s="87">
        <f t="shared" ref="E1064:G1064" si="509">E1063</f>
        <v>7726.26</v>
      </c>
      <c r="F1064" s="87">
        <f t="shared" si="509"/>
        <v>8694.25</v>
      </c>
      <c r="G1064" s="87">
        <f t="shared" si="509"/>
        <v>10863.94</v>
      </c>
      <c r="H1064" s="86">
        <v>0</v>
      </c>
      <c r="I1064" s="86">
        <v>0</v>
      </c>
      <c r="J1064" s="60">
        <v>0</v>
      </c>
      <c r="K1064" s="15"/>
      <c r="L1064" s="3">
        <f t="shared" si="498"/>
        <v>34412.960000000006</v>
      </c>
    </row>
    <row r="1065" spans="1:12" ht="16.5">
      <c r="A1065" s="193"/>
      <c r="B1065" s="193"/>
      <c r="C1065" s="41" t="s">
        <v>195</v>
      </c>
      <c r="D1065" s="182">
        <v>0</v>
      </c>
      <c r="E1065" s="86">
        <v>0</v>
      </c>
      <c r="F1065" s="86">
        <v>0</v>
      </c>
      <c r="G1065" s="86">
        <v>0</v>
      </c>
      <c r="H1065" s="86">
        <f>H1067</f>
        <v>10857.04</v>
      </c>
      <c r="I1065" s="183">
        <f t="shared" ref="I1065:J1065" si="510">I1063</f>
        <v>9935.8799999999992</v>
      </c>
      <c r="J1065" s="183">
        <f t="shared" si="510"/>
        <v>9935.8799999999992</v>
      </c>
      <c r="K1065" s="15"/>
      <c r="L1065" s="3">
        <f t="shared" si="498"/>
        <v>30728.799999999996</v>
      </c>
    </row>
    <row r="1066" spans="1:12" ht="16.5">
      <c r="A1066" s="193"/>
      <c r="B1066" s="193"/>
      <c r="C1066" s="184" t="s">
        <v>199</v>
      </c>
      <c r="D1066" s="121">
        <v>0</v>
      </c>
      <c r="E1066" s="86">
        <v>0</v>
      </c>
      <c r="F1066" s="86">
        <v>0</v>
      </c>
      <c r="G1066" s="86">
        <v>0</v>
      </c>
      <c r="H1066" s="86">
        <v>0</v>
      </c>
      <c r="I1066" s="86">
        <v>0</v>
      </c>
      <c r="J1066" s="60">
        <v>0</v>
      </c>
      <c r="K1066" s="15"/>
      <c r="L1066" s="3">
        <f t="shared" si="498"/>
        <v>0</v>
      </c>
    </row>
    <row r="1067" spans="1:12" ht="33">
      <c r="A1067" s="193"/>
      <c r="B1067" s="193"/>
      <c r="C1067" s="17" t="s">
        <v>9</v>
      </c>
      <c r="D1067" s="87">
        <f t="shared" ref="D1067:I1067" si="511">D1069</f>
        <v>7128.51</v>
      </c>
      <c r="E1067" s="87">
        <f t="shared" si="511"/>
        <v>7706.26</v>
      </c>
      <c r="F1067" s="86">
        <f t="shared" si="511"/>
        <v>8348.56</v>
      </c>
      <c r="G1067" s="87">
        <f t="shared" si="511"/>
        <v>10863.94</v>
      </c>
      <c r="H1067" s="86">
        <f t="shared" si="511"/>
        <v>10857.04</v>
      </c>
      <c r="I1067" s="86">
        <f t="shared" si="511"/>
        <v>9935.8799999999992</v>
      </c>
      <c r="J1067" s="60">
        <f t="shared" ref="J1067" si="512">J1069</f>
        <v>9935.8799999999992</v>
      </c>
      <c r="K1067" s="15"/>
      <c r="L1067" s="3">
        <f t="shared" si="498"/>
        <v>64776.07</v>
      </c>
    </row>
    <row r="1068" spans="1:12" ht="82.5">
      <c r="A1068" s="193"/>
      <c r="B1068" s="193"/>
      <c r="C1068" s="142" t="s">
        <v>166</v>
      </c>
      <c r="D1068" s="121">
        <v>0</v>
      </c>
      <c r="E1068" s="86">
        <v>0</v>
      </c>
      <c r="F1068" s="86">
        <v>0</v>
      </c>
      <c r="G1068" s="86">
        <v>0</v>
      </c>
      <c r="H1068" s="86">
        <v>0</v>
      </c>
      <c r="I1068" s="86">
        <v>0</v>
      </c>
      <c r="J1068" s="60">
        <v>0</v>
      </c>
      <c r="K1068" s="15"/>
      <c r="L1068" s="3">
        <f t="shared" si="498"/>
        <v>0</v>
      </c>
    </row>
    <row r="1069" spans="1:12" ht="49.5">
      <c r="A1069" s="193"/>
      <c r="B1069" s="193"/>
      <c r="C1069" s="24" t="s">
        <v>176</v>
      </c>
      <c r="D1069" s="91">
        <f>D1072</f>
        <v>7128.51</v>
      </c>
      <c r="E1069" s="87">
        <f t="shared" ref="E1069:J1069" si="513">E1072</f>
        <v>7706.26</v>
      </c>
      <c r="F1069" s="86">
        <f t="shared" si="513"/>
        <v>8348.56</v>
      </c>
      <c r="G1069" s="87">
        <f t="shared" si="513"/>
        <v>10863.94</v>
      </c>
      <c r="H1069" s="86">
        <f t="shared" si="513"/>
        <v>10857.04</v>
      </c>
      <c r="I1069" s="86">
        <f t="shared" si="513"/>
        <v>9935.8799999999992</v>
      </c>
      <c r="J1069" s="60">
        <f t="shared" si="513"/>
        <v>9935.8799999999992</v>
      </c>
      <c r="K1069" s="15"/>
      <c r="L1069" s="3">
        <f t="shared" si="498"/>
        <v>64776.07</v>
      </c>
    </row>
    <row r="1070" spans="1:12" ht="16.5">
      <c r="A1070" s="193"/>
      <c r="B1070" s="193"/>
      <c r="C1070" s="41" t="s">
        <v>194</v>
      </c>
      <c r="D1070" s="87">
        <f>D1069</f>
        <v>7128.51</v>
      </c>
      <c r="E1070" s="87">
        <f t="shared" ref="E1070" si="514">E1069</f>
        <v>7706.26</v>
      </c>
      <c r="F1070" s="87">
        <f t="shared" ref="F1070" si="515">F1069</f>
        <v>8348.56</v>
      </c>
      <c r="G1070" s="87">
        <f t="shared" ref="G1070" si="516">G1069</f>
        <v>10863.94</v>
      </c>
      <c r="H1070" s="183">
        <v>0</v>
      </c>
      <c r="I1070" s="183">
        <v>0</v>
      </c>
      <c r="J1070" s="183">
        <v>0</v>
      </c>
      <c r="K1070" s="15"/>
      <c r="L1070" s="3"/>
    </row>
    <row r="1071" spans="1:12" ht="16.5">
      <c r="A1071" s="193"/>
      <c r="B1071" s="193"/>
      <c r="C1071" s="41" t="s">
        <v>195</v>
      </c>
      <c r="D1071" s="182">
        <v>0</v>
      </c>
      <c r="E1071" s="183">
        <v>0</v>
      </c>
      <c r="F1071" s="183">
        <v>0</v>
      </c>
      <c r="G1071" s="183">
        <v>0</v>
      </c>
      <c r="H1071" s="183">
        <f>H1069</f>
        <v>10857.04</v>
      </c>
      <c r="I1071" s="183">
        <f t="shared" ref="I1071:J1071" si="517">I1069</f>
        <v>9935.8799999999992</v>
      </c>
      <c r="J1071" s="183">
        <f t="shared" si="517"/>
        <v>9935.8799999999992</v>
      </c>
      <c r="K1071" s="15"/>
      <c r="L1071" s="3"/>
    </row>
    <row r="1072" spans="1:12" ht="66">
      <c r="A1072" s="193"/>
      <c r="B1072" s="193"/>
      <c r="C1072" s="142" t="s">
        <v>177</v>
      </c>
      <c r="D1072" s="91">
        <v>7128.51</v>
      </c>
      <c r="E1072" s="87">
        <v>7706.26</v>
      </c>
      <c r="F1072" s="86">
        <v>8348.56</v>
      </c>
      <c r="G1072" s="87">
        <v>10863.94</v>
      </c>
      <c r="H1072" s="86">
        <v>10857.04</v>
      </c>
      <c r="I1072" s="113">
        <v>9935.8799999999992</v>
      </c>
      <c r="J1072" s="113">
        <v>9935.8799999999992</v>
      </c>
      <c r="K1072" s="15"/>
      <c r="L1072" s="3">
        <f t="shared" si="498"/>
        <v>64776.07</v>
      </c>
    </row>
    <row r="1073" spans="1:12" ht="16.5">
      <c r="A1073" s="193"/>
      <c r="B1073" s="193"/>
      <c r="C1073" s="17" t="s">
        <v>17</v>
      </c>
      <c r="D1073" s="121">
        <v>0</v>
      </c>
      <c r="E1073" s="86">
        <v>0</v>
      </c>
      <c r="F1073" s="86">
        <v>0</v>
      </c>
      <c r="G1073" s="86">
        <v>0</v>
      </c>
      <c r="H1073" s="86">
        <v>0</v>
      </c>
      <c r="I1073" s="86">
        <v>0</v>
      </c>
      <c r="J1073" s="60">
        <v>0</v>
      </c>
      <c r="K1073" s="15"/>
      <c r="L1073" s="3">
        <f t="shared" si="498"/>
        <v>0</v>
      </c>
    </row>
    <row r="1074" spans="1:12" ht="16.5">
      <c r="A1074" s="193"/>
      <c r="B1074" s="193"/>
      <c r="C1074" s="184" t="s">
        <v>12</v>
      </c>
      <c r="D1074" s="121">
        <v>0</v>
      </c>
      <c r="E1074" s="86">
        <v>0</v>
      </c>
      <c r="F1074" s="86">
        <v>0</v>
      </c>
      <c r="G1074" s="86">
        <v>0</v>
      </c>
      <c r="H1074" s="86">
        <v>0</v>
      </c>
      <c r="I1074" s="86">
        <v>0</v>
      </c>
      <c r="J1074" s="60">
        <v>0</v>
      </c>
      <c r="K1074" s="15"/>
      <c r="L1074" s="3">
        <f t="shared" si="498"/>
        <v>0</v>
      </c>
    </row>
    <row r="1075" spans="1:12" ht="16.5">
      <c r="A1075" s="193"/>
      <c r="B1075" s="193"/>
      <c r="C1075" s="184" t="s">
        <v>27</v>
      </c>
      <c r="D1075" s="121">
        <v>0</v>
      </c>
      <c r="E1075" s="87">
        <v>20</v>
      </c>
      <c r="F1075" s="87">
        <v>345.69</v>
      </c>
      <c r="G1075" s="87">
        <v>0</v>
      </c>
      <c r="H1075" s="87">
        <v>0</v>
      </c>
      <c r="I1075" s="79">
        <v>0</v>
      </c>
      <c r="J1075" s="79">
        <v>0</v>
      </c>
      <c r="K1075" s="15"/>
      <c r="L1075" s="3">
        <f t="shared" si="498"/>
        <v>365.69</v>
      </c>
    </row>
    <row r="1076" spans="1:12" ht="16.5">
      <c r="A1076" s="193" t="s">
        <v>59</v>
      </c>
      <c r="B1076" s="193" t="s">
        <v>102</v>
      </c>
      <c r="C1076" s="17"/>
      <c r="D1076" s="146"/>
      <c r="E1076" s="145"/>
      <c r="F1076" s="145"/>
      <c r="G1076" s="145"/>
      <c r="H1076" s="145"/>
      <c r="I1076" s="79"/>
      <c r="J1076" s="79"/>
      <c r="K1076" s="15"/>
      <c r="L1076" s="3">
        <f t="shared" si="498"/>
        <v>0</v>
      </c>
    </row>
    <row r="1077" spans="1:12" ht="16.5">
      <c r="A1077" s="193"/>
      <c r="B1077" s="193"/>
      <c r="C1077" s="41" t="s">
        <v>196</v>
      </c>
      <c r="D1077" s="145">
        <v>0</v>
      </c>
      <c r="E1077" s="87">
        <f>E1080</f>
        <v>87.88</v>
      </c>
      <c r="F1077" s="87">
        <f>F1080</f>
        <v>851.21</v>
      </c>
      <c r="G1077" s="87">
        <f>G1080</f>
        <v>88.7</v>
      </c>
      <c r="H1077" s="87">
        <f t="shared" ref="H1077:I1077" si="518">H1080</f>
        <v>85.8</v>
      </c>
      <c r="I1077" s="79">
        <f t="shared" si="518"/>
        <v>0</v>
      </c>
      <c r="J1077" s="79">
        <f t="shared" ref="J1077" si="519">J1080</f>
        <v>0</v>
      </c>
      <c r="K1077" s="15"/>
      <c r="L1077" s="3">
        <f t="shared" si="498"/>
        <v>1113.5899999999999</v>
      </c>
    </row>
    <row r="1078" spans="1:12" ht="16.5">
      <c r="A1078" s="193"/>
      <c r="B1078" s="193"/>
      <c r="C1078" s="41" t="s">
        <v>194</v>
      </c>
      <c r="D1078" s="79">
        <f t="shared" ref="D1078" si="520">D1079</f>
        <v>0</v>
      </c>
      <c r="E1078" s="87">
        <f>E1077</f>
        <v>87.88</v>
      </c>
      <c r="F1078" s="145">
        <v>0</v>
      </c>
      <c r="G1078" s="145">
        <v>0</v>
      </c>
      <c r="H1078" s="145">
        <v>0</v>
      </c>
      <c r="I1078" s="79">
        <v>0</v>
      </c>
      <c r="J1078" s="79">
        <v>0</v>
      </c>
      <c r="K1078" s="15"/>
      <c r="L1078" s="3">
        <f t="shared" si="498"/>
        <v>87.88</v>
      </c>
    </row>
    <row r="1079" spans="1:12" ht="16.5">
      <c r="A1079" s="193"/>
      <c r="B1079" s="193"/>
      <c r="C1079" s="41" t="s">
        <v>195</v>
      </c>
      <c r="D1079" s="79">
        <v>0</v>
      </c>
      <c r="E1079" s="145">
        <v>0</v>
      </c>
      <c r="F1079" s="145">
        <v>0</v>
      </c>
      <c r="G1079" s="145">
        <v>0</v>
      </c>
      <c r="H1079" s="87">
        <f>H1077</f>
        <v>85.8</v>
      </c>
      <c r="I1079" s="79">
        <f t="shared" ref="I1079:J1079" si="521">I1077</f>
        <v>0</v>
      </c>
      <c r="J1079" s="79">
        <f t="shared" si="521"/>
        <v>0</v>
      </c>
      <c r="K1079" s="15"/>
      <c r="L1079" s="3">
        <f t="shared" si="498"/>
        <v>85.8</v>
      </c>
    </row>
    <row r="1080" spans="1:12" ht="33">
      <c r="A1080" s="193"/>
      <c r="B1080" s="193"/>
      <c r="C1080" s="184" t="s">
        <v>9</v>
      </c>
      <c r="D1080" s="145">
        <v>0</v>
      </c>
      <c r="E1080" s="87">
        <f>E1082</f>
        <v>87.88</v>
      </c>
      <c r="F1080" s="87">
        <f>F1082</f>
        <v>851.21</v>
      </c>
      <c r="G1080" s="87">
        <f t="shared" ref="G1080:I1080" si="522">G1082</f>
        <v>88.7</v>
      </c>
      <c r="H1080" s="87">
        <f t="shared" si="522"/>
        <v>85.8</v>
      </c>
      <c r="I1080" s="79">
        <f t="shared" si="522"/>
        <v>0</v>
      </c>
      <c r="J1080" s="79">
        <f t="shared" ref="J1080" si="523">J1082</f>
        <v>0</v>
      </c>
      <c r="K1080" s="15"/>
      <c r="L1080" s="3">
        <f t="shared" si="498"/>
        <v>1113.5899999999999</v>
      </c>
    </row>
    <row r="1081" spans="1:12" ht="82.5">
      <c r="A1081" s="193"/>
      <c r="B1081" s="193"/>
      <c r="C1081" s="184" t="s">
        <v>166</v>
      </c>
      <c r="D1081" s="145">
        <v>0</v>
      </c>
      <c r="E1081" s="145">
        <v>0</v>
      </c>
      <c r="F1081" s="145">
        <v>0</v>
      </c>
      <c r="G1081" s="145">
        <v>0</v>
      </c>
      <c r="H1081" s="145">
        <v>0</v>
      </c>
      <c r="I1081" s="145">
        <v>0</v>
      </c>
      <c r="J1081" s="145">
        <v>0</v>
      </c>
      <c r="K1081" s="15"/>
      <c r="L1081" s="3">
        <f t="shared" si="498"/>
        <v>0</v>
      </c>
    </row>
    <row r="1082" spans="1:12" ht="49.5">
      <c r="A1082" s="193"/>
      <c r="B1082" s="193"/>
      <c r="C1082" s="24" t="s">
        <v>176</v>
      </c>
      <c r="D1082" s="61">
        <v>0</v>
      </c>
      <c r="E1082" s="87">
        <f>E1083</f>
        <v>87.88</v>
      </c>
      <c r="F1082" s="87">
        <f>F1083</f>
        <v>851.21</v>
      </c>
      <c r="G1082" s="87">
        <f t="shared" ref="G1082:J1082" si="524">G1083</f>
        <v>88.7</v>
      </c>
      <c r="H1082" s="87">
        <f t="shared" si="524"/>
        <v>85.8</v>
      </c>
      <c r="I1082" s="79">
        <f t="shared" si="524"/>
        <v>0</v>
      </c>
      <c r="J1082" s="79">
        <f t="shared" si="524"/>
        <v>0</v>
      </c>
      <c r="K1082" s="15"/>
      <c r="L1082" s="3">
        <f t="shared" si="498"/>
        <v>1113.5899999999999</v>
      </c>
    </row>
    <row r="1083" spans="1:12" ht="66">
      <c r="A1083" s="193"/>
      <c r="B1083" s="193"/>
      <c r="C1083" s="184" t="s">
        <v>177</v>
      </c>
      <c r="D1083" s="61">
        <v>0</v>
      </c>
      <c r="E1083" s="87">
        <v>87.88</v>
      </c>
      <c r="F1083" s="87">
        <v>851.21</v>
      </c>
      <c r="G1083" s="87">
        <v>88.7</v>
      </c>
      <c r="H1083" s="87">
        <v>85.8</v>
      </c>
      <c r="I1083" s="79">
        <v>0</v>
      </c>
      <c r="J1083" s="79">
        <v>0</v>
      </c>
      <c r="K1083" s="15"/>
      <c r="L1083" s="3">
        <f t="shared" si="498"/>
        <v>1113.5899999999999</v>
      </c>
    </row>
    <row r="1084" spans="1:12" ht="16.5">
      <c r="A1084" s="193"/>
      <c r="B1084" s="193"/>
      <c r="C1084" s="184" t="s">
        <v>17</v>
      </c>
      <c r="D1084" s="61">
        <v>0</v>
      </c>
      <c r="E1084" s="145">
        <v>0</v>
      </c>
      <c r="F1084" s="145">
        <v>0</v>
      </c>
      <c r="G1084" s="145">
        <v>0</v>
      </c>
      <c r="H1084" s="145">
        <v>0</v>
      </c>
      <c r="I1084" s="145">
        <v>0</v>
      </c>
      <c r="J1084" s="145">
        <v>0</v>
      </c>
      <c r="K1084" s="15"/>
      <c r="L1084" s="3">
        <f t="shared" si="498"/>
        <v>0</v>
      </c>
    </row>
    <row r="1085" spans="1:12" ht="33">
      <c r="A1085" s="193"/>
      <c r="B1085" s="193"/>
      <c r="C1085" s="184" t="s">
        <v>18</v>
      </c>
      <c r="D1085" s="61">
        <v>0</v>
      </c>
      <c r="E1085" s="145">
        <v>0</v>
      </c>
      <c r="F1085" s="145">
        <v>0</v>
      </c>
      <c r="G1085" s="145">
        <v>0</v>
      </c>
      <c r="H1085" s="145">
        <v>0</v>
      </c>
      <c r="I1085" s="145">
        <v>0</v>
      </c>
      <c r="J1085" s="145">
        <v>0</v>
      </c>
      <c r="K1085" s="15"/>
      <c r="L1085" s="3"/>
    </row>
    <row r="1086" spans="1:12" ht="16.5">
      <c r="A1086" s="193"/>
      <c r="B1086" s="193"/>
      <c r="C1086" s="184" t="s">
        <v>12</v>
      </c>
      <c r="D1086" s="61">
        <v>0</v>
      </c>
      <c r="E1086" s="61">
        <v>0</v>
      </c>
      <c r="F1086" s="61">
        <v>0</v>
      </c>
      <c r="G1086" s="61">
        <v>0</v>
      </c>
      <c r="H1086" s="61">
        <v>0</v>
      </c>
      <c r="I1086" s="61">
        <v>0</v>
      </c>
      <c r="J1086" s="61">
        <v>0</v>
      </c>
      <c r="K1086" s="15"/>
      <c r="L1086" s="3"/>
    </row>
    <row r="1087" spans="1:12" ht="16.5">
      <c r="A1087" s="193"/>
      <c r="B1087" s="193"/>
      <c r="C1087" s="184" t="s">
        <v>27</v>
      </c>
      <c r="D1087" s="61">
        <v>0</v>
      </c>
      <c r="E1087" s="61">
        <v>0</v>
      </c>
      <c r="F1087" s="61">
        <v>0</v>
      </c>
      <c r="G1087" s="61">
        <v>0</v>
      </c>
      <c r="H1087" s="61">
        <v>0</v>
      </c>
      <c r="I1087" s="61">
        <v>0</v>
      </c>
      <c r="J1087" s="61">
        <v>0</v>
      </c>
      <c r="K1087" s="15"/>
      <c r="L1087" s="3"/>
    </row>
    <row r="1088" spans="1:12" ht="17.25">
      <c r="A1088" s="13"/>
      <c r="B1088" s="13"/>
      <c r="C1088" s="13"/>
      <c r="D1088" s="13"/>
      <c r="E1088" s="13"/>
      <c r="F1088" s="62"/>
      <c r="G1088" s="62"/>
      <c r="H1088" s="62"/>
      <c r="I1088" s="62"/>
      <c r="J1088" s="62"/>
      <c r="K1088" s="13"/>
      <c r="L1088" s="3"/>
    </row>
    <row r="1089" spans="1:12" ht="17.25">
      <c r="A1089" s="13"/>
      <c r="B1089" s="13"/>
      <c r="C1089" s="13"/>
      <c r="D1089" s="13"/>
      <c r="E1089" s="13"/>
      <c r="F1089" s="62"/>
      <c r="G1089" s="62"/>
      <c r="H1089" s="62"/>
      <c r="I1089" s="62"/>
      <c r="J1089" s="62"/>
      <c r="K1089" s="13"/>
      <c r="L1089" s="3"/>
    </row>
    <row r="1090" spans="1:12" ht="17.25">
      <c r="A1090" s="13"/>
      <c r="B1090" s="13"/>
      <c r="C1090" s="13"/>
      <c r="D1090" s="13"/>
      <c r="E1090" s="13"/>
      <c r="F1090" s="62"/>
      <c r="G1090" s="62"/>
      <c r="H1090" s="62"/>
      <c r="I1090" s="62"/>
      <c r="J1090" s="62"/>
      <c r="K1090" s="13"/>
      <c r="L1090" s="3"/>
    </row>
    <row r="1091" spans="1:12" ht="17.25">
      <c r="A1091" s="13"/>
      <c r="B1091" s="13"/>
      <c r="C1091" s="13"/>
      <c r="D1091" s="13"/>
      <c r="E1091" s="13"/>
      <c r="F1091" s="62"/>
      <c r="G1091" s="62"/>
      <c r="H1091" s="62"/>
      <c r="I1091" s="62"/>
      <c r="J1091" s="62"/>
      <c r="K1091" s="13"/>
      <c r="L1091" s="3"/>
    </row>
    <row r="1092" spans="1:12" ht="17.25">
      <c r="A1092" s="13"/>
      <c r="B1092" s="13"/>
      <c r="C1092" s="13"/>
      <c r="D1092" s="13"/>
      <c r="E1092" s="13"/>
      <c r="F1092" s="62"/>
      <c r="G1092" s="62"/>
      <c r="H1092" s="62"/>
      <c r="I1092" s="62"/>
      <c r="J1092" s="62"/>
      <c r="K1092" s="13"/>
      <c r="L1092" s="3"/>
    </row>
    <row r="1093" spans="1:12" ht="17.25">
      <c r="A1093" s="13"/>
      <c r="B1093" s="13"/>
      <c r="C1093" s="13"/>
      <c r="D1093" s="13"/>
      <c r="E1093" s="13"/>
      <c r="F1093" s="62"/>
      <c r="G1093" s="62"/>
      <c r="H1093" s="62"/>
      <c r="I1093" s="62"/>
      <c r="J1093" s="62"/>
      <c r="K1093" s="13"/>
      <c r="L1093" s="3"/>
    </row>
    <row r="1094" spans="1:12" ht="17.25">
      <c r="A1094" s="13"/>
      <c r="B1094" s="13"/>
      <c r="C1094" s="13"/>
      <c r="D1094" s="13"/>
      <c r="E1094" s="13"/>
      <c r="F1094" s="62"/>
      <c r="G1094" s="62"/>
      <c r="H1094" s="62"/>
      <c r="I1094" s="62"/>
      <c r="J1094" s="62"/>
      <c r="K1094" s="13"/>
      <c r="L1094" s="3"/>
    </row>
    <row r="1095" spans="1:12" ht="17.25">
      <c r="A1095" s="13"/>
      <c r="B1095" s="13"/>
      <c r="C1095" s="13"/>
      <c r="D1095" s="13"/>
      <c r="E1095" s="13"/>
      <c r="F1095" s="62"/>
      <c r="G1095" s="62"/>
      <c r="H1095" s="62"/>
      <c r="I1095" s="62"/>
      <c r="J1095" s="62"/>
      <c r="K1095" s="13"/>
      <c r="L1095" s="3"/>
    </row>
    <row r="1096" spans="1:12" ht="17.25">
      <c r="A1096" s="13"/>
      <c r="B1096" s="13"/>
      <c r="C1096" s="13"/>
      <c r="D1096" s="13"/>
      <c r="E1096" s="13"/>
      <c r="F1096" s="62"/>
      <c r="G1096" s="62"/>
      <c r="H1096" s="62"/>
      <c r="I1096" s="62"/>
      <c r="J1096" s="62"/>
      <c r="K1096" s="13"/>
      <c r="L1096" s="3"/>
    </row>
    <row r="1097" spans="1:12" ht="17.25">
      <c r="A1097" s="13"/>
      <c r="B1097" s="13"/>
      <c r="C1097" s="13"/>
      <c r="D1097" s="13"/>
      <c r="E1097" s="13"/>
      <c r="F1097" s="62"/>
      <c r="G1097" s="62"/>
      <c r="H1097" s="62"/>
      <c r="I1097" s="62"/>
      <c r="J1097" s="62"/>
      <c r="K1097" s="13"/>
      <c r="L1097" s="3"/>
    </row>
    <row r="1098" spans="1:12" ht="17.25">
      <c r="A1098" s="13"/>
      <c r="B1098" s="13"/>
      <c r="C1098" s="13"/>
      <c r="D1098" s="13"/>
      <c r="E1098" s="13"/>
      <c r="F1098" s="62"/>
      <c r="G1098" s="62"/>
      <c r="H1098" s="62"/>
      <c r="I1098" s="62"/>
      <c r="J1098" s="62"/>
      <c r="K1098" s="13"/>
      <c r="L1098" s="3"/>
    </row>
    <row r="1099" spans="1:12" ht="17.25">
      <c r="A1099" s="13"/>
      <c r="B1099" s="13"/>
      <c r="C1099" s="13"/>
      <c r="D1099" s="13"/>
      <c r="E1099" s="13"/>
      <c r="F1099" s="62"/>
      <c r="G1099" s="62"/>
      <c r="H1099" s="62"/>
      <c r="I1099" s="62"/>
      <c r="J1099" s="62"/>
      <c r="K1099" s="13"/>
      <c r="L1099" s="3"/>
    </row>
    <row r="1100" spans="1:12" ht="17.25">
      <c r="A1100" s="13"/>
      <c r="B1100" s="13"/>
      <c r="C1100" s="13"/>
      <c r="D1100" s="13"/>
      <c r="E1100" s="13"/>
      <c r="F1100" s="62"/>
      <c r="G1100" s="62"/>
      <c r="H1100" s="62"/>
      <c r="I1100" s="62"/>
      <c r="J1100" s="62"/>
      <c r="K1100" s="13"/>
      <c r="L1100" s="3"/>
    </row>
    <row r="1101" spans="1:12" ht="17.25">
      <c r="A1101" s="13"/>
      <c r="B1101" s="13"/>
      <c r="C1101" s="13"/>
      <c r="D1101" s="13"/>
      <c r="E1101" s="13"/>
      <c r="F1101" s="62"/>
      <c r="G1101" s="62"/>
      <c r="H1101" s="62"/>
      <c r="I1101" s="62"/>
      <c r="J1101" s="62"/>
      <c r="K1101" s="13"/>
      <c r="L1101" s="3"/>
    </row>
    <row r="1102" spans="1:12" ht="17.25">
      <c r="A1102" s="13"/>
      <c r="B1102" s="13"/>
      <c r="C1102" s="13"/>
      <c r="D1102" s="13"/>
      <c r="E1102" s="13"/>
      <c r="F1102" s="62"/>
      <c r="G1102" s="62"/>
      <c r="H1102" s="62"/>
      <c r="I1102" s="62"/>
      <c r="J1102" s="62"/>
      <c r="K1102" s="13"/>
      <c r="L1102" s="3"/>
    </row>
    <row r="1103" spans="1:12" ht="17.25">
      <c r="A1103" s="13"/>
      <c r="B1103" s="13"/>
      <c r="C1103" s="13"/>
      <c r="D1103" s="13"/>
      <c r="E1103" s="13"/>
      <c r="F1103" s="62"/>
      <c r="G1103" s="62"/>
      <c r="H1103" s="62"/>
      <c r="I1103" s="62"/>
      <c r="J1103" s="62"/>
      <c r="K1103" s="13"/>
      <c r="L1103" s="3"/>
    </row>
    <row r="1104" spans="1:12" ht="17.25">
      <c r="A1104" s="13"/>
      <c r="B1104" s="13"/>
      <c r="C1104" s="13"/>
      <c r="D1104" s="13"/>
      <c r="E1104" s="13"/>
      <c r="F1104" s="62"/>
      <c r="G1104" s="62"/>
      <c r="H1104" s="62"/>
      <c r="I1104" s="62"/>
      <c r="J1104" s="62"/>
      <c r="K1104" s="13"/>
      <c r="L1104" s="3"/>
    </row>
    <row r="1105" spans="1:12" ht="17.25">
      <c r="A1105" s="13"/>
      <c r="B1105" s="13"/>
      <c r="C1105" s="13"/>
      <c r="D1105" s="13"/>
      <c r="E1105" s="13"/>
      <c r="F1105" s="62"/>
      <c r="G1105" s="62"/>
      <c r="H1105" s="62"/>
      <c r="I1105" s="62"/>
      <c r="J1105" s="62"/>
      <c r="K1105" s="13"/>
      <c r="L1105" s="3"/>
    </row>
    <row r="1106" spans="1:12" ht="17.25">
      <c r="A1106" s="13"/>
      <c r="B1106" s="13"/>
      <c r="C1106" s="13"/>
      <c r="D1106" s="13"/>
      <c r="E1106" s="13"/>
      <c r="F1106" s="62"/>
      <c r="G1106" s="62"/>
      <c r="H1106" s="62"/>
      <c r="I1106" s="62"/>
      <c r="J1106" s="62"/>
      <c r="K1106" s="13"/>
      <c r="L1106" s="3"/>
    </row>
    <row r="1107" spans="1:12" ht="17.25">
      <c r="A1107" s="13"/>
      <c r="B1107" s="13"/>
      <c r="C1107" s="13"/>
      <c r="D1107" s="13"/>
      <c r="E1107" s="13"/>
      <c r="F1107" s="62"/>
      <c r="G1107" s="62"/>
      <c r="H1107" s="62"/>
      <c r="I1107" s="62"/>
      <c r="J1107" s="62"/>
      <c r="K1107" s="13"/>
      <c r="L1107" s="3"/>
    </row>
    <row r="1108" spans="1:12" ht="17.25">
      <c r="A1108" s="13"/>
      <c r="B1108" s="13"/>
      <c r="C1108" s="13"/>
      <c r="D1108" s="13"/>
      <c r="E1108" s="13"/>
      <c r="F1108" s="62"/>
      <c r="G1108" s="62"/>
      <c r="H1108" s="62"/>
      <c r="I1108" s="62"/>
      <c r="J1108" s="62"/>
      <c r="K1108" s="13"/>
      <c r="L1108" s="3"/>
    </row>
    <row r="1109" spans="1:12" ht="17.25">
      <c r="A1109" s="13"/>
      <c r="B1109" s="13"/>
      <c r="C1109" s="13"/>
      <c r="D1109" s="13"/>
      <c r="E1109" s="13"/>
      <c r="F1109" s="62"/>
      <c r="G1109" s="62"/>
      <c r="H1109" s="62"/>
      <c r="I1109" s="62"/>
      <c r="J1109" s="62"/>
      <c r="K1109" s="13"/>
      <c r="L1109" s="3"/>
    </row>
    <row r="1110" spans="1:12" ht="17.25">
      <c r="A1110" s="13"/>
      <c r="B1110" s="13"/>
      <c r="C1110" s="13"/>
      <c r="D1110" s="13"/>
      <c r="E1110" s="13"/>
      <c r="F1110" s="62"/>
      <c r="G1110" s="62"/>
      <c r="H1110" s="62"/>
      <c r="I1110" s="62"/>
      <c r="J1110" s="62"/>
      <c r="K1110" s="13"/>
      <c r="L1110" s="3"/>
    </row>
    <row r="1111" spans="1:12" ht="17.25">
      <c r="A1111" s="13"/>
      <c r="B1111" s="13"/>
      <c r="C1111" s="13"/>
      <c r="D1111" s="13"/>
      <c r="E1111" s="13"/>
      <c r="F1111" s="62"/>
      <c r="G1111" s="62"/>
      <c r="H1111" s="62"/>
      <c r="I1111" s="62"/>
      <c r="J1111" s="62"/>
      <c r="K1111" s="13"/>
      <c r="L1111" s="3"/>
    </row>
    <row r="1112" spans="1:12" ht="17.25">
      <c r="A1112" s="13"/>
      <c r="B1112" s="13"/>
      <c r="C1112" s="13"/>
      <c r="D1112" s="13"/>
      <c r="E1112" s="13"/>
      <c r="F1112" s="62"/>
      <c r="G1112" s="62"/>
      <c r="H1112" s="62"/>
      <c r="I1112" s="62"/>
      <c r="J1112" s="62"/>
      <c r="K1112" s="13"/>
      <c r="L1112" s="3"/>
    </row>
    <row r="1113" spans="1:12" ht="17.25">
      <c r="A1113" s="13"/>
      <c r="B1113" s="13"/>
      <c r="C1113" s="13"/>
      <c r="D1113" s="13"/>
      <c r="E1113" s="13"/>
      <c r="F1113" s="62"/>
      <c r="G1113" s="62"/>
      <c r="H1113" s="62"/>
      <c r="I1113" s="62"/>
      <c r="J1113" s="62"/>
      <c r="K1113" s="13"/>
      <c r="L1113" s="3"/>
    </row>
    <row r="1114" spans="1:12" ht="17.25">
      <c r="A1114" s="13"/>
      <c r="B1114" s="13"/>
      <c r="C1114" s="13"/>
      <c r="D1114" s="13"/>
      <c r="E1114" s="13"/>
      <c r="F1114" s="62"/>
      <c r="G1114" s="62"/>
      <c r="H1114" s="62"/>
      <c r="I1114" s="62"/>
      <c r="J1114" s="62"/>
      <c r="K1114" s="13"/>
      <c r="L1114" s="3"/>
    </row>
    <row r="1115" spans="1:12" ht="17.25">
      <c r="A1115" s="13"/>
      <c r="B1115" s="13"/>
      <c r="C1115" s="13"/>
      <c r="D1115" s="13"/>
      <c r="E1115" s="13"/>
      <c r="F1115" s="62"/>
      <c r="G1115" s="62"/>
      <c r="H1115" s="62"/>
      <c r="I1115" s="62"/>
      <c r="J1115" s="62"/>
      <c r="K1115" s="13"/>
      <c r="L1115" s="3"/>
    </row>
    <row r="1116" spans="1:12" ht="17.25">
      <c r="A1116" s="13"/>
      <c r="B1116" s="13"/>
      <c r="C1116" s="13"/>
      <c r="D1116" s="13"/>
      <c r="E1116" s="13"/>
      <c r="F1116" s="62"/>
      <c r="G1116" s="62"/>
      <c r="H1116" s="62"/>
      <c r="I1116" s="62"/>
      <c r="J1116" s="62"/>
      <c r="K1116" s="13"/>
      <c r="L1116" s="3"/>
    </row>
    <row r="1117" spans="1:12" ht="17.25">
      <c r="A1117" s="13"/>
      <c r="B1117" s="13"/>
      <c r="C1117" s="13"/>
      <c r="D1117" s="13"/>
      <c r="E1117" s="13"/>
      <c r="F1117" s="62"/>
      <c r="G1117" s="62"/>
      <c r="H1117" s="62"/>
      <c r="I1117" s="62"/>
      <c r="J1117" s="62"/>
      <c r="K1117" s="13"/>
      <c r="L1117" s="3"/>
    </row>
    <row r="1118" spans="1:12" ht="17.25">
      <c r="A1118" s="13"/>
      <c r="B1118" s="13"/>
      <c r="C1118" s="13"/>
      <c r="D1118" s="13"/>
      <c r="E1118" s="13"/>
      <c r="F1118" s="62"/>
      <c r="G1118" s="62"/>
      <c r="H1118" s="62"/>
      <c r="I1118" s="62"/>
      <c r="J1118" s="62"/>
      <c r="K1118" s="13"/>
      <c r="L1118" s="3"/>
    </row>
    <row r="1119" spans="1:12" ht="17.25">
      <c r="A1119" s="13"/>
      <c r="B1119" s="13"/>
      <c r="C1119" s="13"/>
      <c r="D1119" s="13"/>
      <c r="E1119" s="13"/>
      <c r="F1119" s="62"/>
      <c r="G1119" s="62"/>
      <c r="H1119" s="62"/>
      <c r="I1119" s="62"/>
      <c r="J1119" s="62"/>
      <c r="K1119" s="13"/>
      <c r="L1119" s="3"/>
    </row>
    <row r="1120" spans="1:12" ht="17.25">
      <c r="A1120" s="13"/>
      <c r="B1120" s="13"/>
      <c r="C1120" s="13"/>
      <c r="D1120" s="13"/>
      <c r="E1120" s="13"/>
      <c r="F1120" s="62"/>
      <c r="G1120" s="62"/>
      <c r="H1120" s="62"/>
      <c r="I1120" s="62"/>
      <c r="J1120" s="62"/>
      <c r="K1120" s="13"/>
      <c r="L1120" s="3"/>
    </row>
    <row r="1121" spans="1:12" ht="17.25">
      <c r="A1121" s="13"/>
      <c r="B1121" s="13"/>
      <c r="C1121" s="13"/>
      <c r="D1121" s="13"/>
      <c r="E1121" s="13"/>
      <c r="F1121" s="62"/>
      <c r="G1121" s="62"/>
      <c r="H1121" s="62"/>
      <c r="I1121" s="62"/>
      <c r="J1121" s="62"/>
      <c r="K1121" s="13"/>
      <c r="L1121" s="3"/>
    </row>
    <row r="1122" spans="1:12" ht="17.25">
      <c r="A1122" s="13"/>
      <c r="B1122" s="13"/>
      <c r="C1122" s="13"/>
      <c r="D1122" s="13"/>
      <c r="E1122" s="13"/>
      <c r="F1122" s="62"/>
      <c r="G1122" s="62"/>
      <c r="H1122" s="62"/>
      <c r="I1122" s="62"/>
      <c r="J1122" s="62"/>
      <c r="K1122" s="13"/>
      <c r="L1122" s="3"/>
    </row>
    <row r="1123" spans="1:12" ht="17.25">
      <c r="A1123" s="13"/>
      <c r="B1123" s="13"/>
      <c r="C1123" s="13"/>
      <c r="D1123" s="13"/>
      <c r="E1123" s="13"/>
      <c r="F1123" s="62"/>
      <c r="G1123" s="62"/>
      <c r="H1123" s="62"/>
      <c r="I1123" s="62"/>
      <c r="J1123" s="62"/>
      <c r="K1123" s="13"/>
      <c r="L1123" s="3"/>
    </row>
    <row r="1124" spans="1:12" ht="17.25">
      <c r="A1124" s="13"/>
      <c r="B1124" s="13"/>
      <c r="C1124" s="13"/>
      <c r="D1124" s="13"/>
      <c r="E1124" s="13"/>
      <c r="F1124" s="62"/>
      <c r="G1124" s="62"/>
      <c r="H1124" s="62"/>
      <c r="I1124" s="62"/>
      <c r="J1124" s="62"/>
      <c r="K1124" s="13"/>
      <c r="L1124" s="3"/>
    </row>
    <row r="1125" spans="1:12" ht="17.25">
      <c r="A1125" s="13"/>
      <c r="B1125" s="13"/>
      <c r="C1125" s="13"/>
      <c r="D1125" s="13"/>
      <c r="E1125" s="13"/>
      <c r="F1125" s="62"/>
      <c r="G1125" s="62"/>
      <c r="H1125" s="62"/>
      <c r="I1125" s="62"/>
      <c r="J1125" s="62"/>
      <c r="K1125" s="13"/>
      <c r="L1125" s="3"/>
    </row>
    <row r="1126" spans="1:12" ht="17.25">
      <c r="A1126" s="13"/>
      <c r="B1126" s="13"/>
      <c r="C1126" s="13"/>
      <c r="D1126" s="13"/>
      <c r="E1126" s="13"/>
      <c r="F1126" s="62"/>
      <c r="G1126" s="62"/>
      <c r="H1126" s="62"/>
      <c r="I1126" s="62"/>
      <c r="J1126" s="62"/>
      <c r="K1126" s="13"/>
      <c r="L1126" s="3"/>
    </row>
    <row r="1127" spans="1:12" ht="17.25">
      <c r="A1127" s="13"/>
      <c r="B1127" s="13"/>
      <c r="C1127" s="13"/>
      <c r="D1127" s="13"/>
      <c r="E1127" s="13"/>
      <c r="F1127" s="62"/>
      <c r="G1127" s="62"/>
      <c r="H1127" s="62"/>
      <c r="I1127" s="62"/>
      <c r="J1127" s="62"/>
      <c r="K1127" s="13"/>
      <c r="L1127" s="3"/>
    </row>
    <row r="1128" spans="1:12" ht="17.25">
      <c r="A1128" s="13"/>
      <c r="B1128" s="13"/>
      <c r="C1128" s="13"/>
      <c r="D1128" s="13"/>
      <c r="E1128" s="13"/>
      <c r="F1128" s="62"/>
      <c r="G1128" s="62"/>
      <c r="H1128" s="62"/>
      <c r="I1128" s="62"/>
      <c r="J1128" s="62"/>
      <c r="K1128" s="13"/>
      <c r="L1128" s="3"/>
    </row>
    <row r="1129" spans="1:12" ht="17.25">
      <c r="A1129" s="13"/>
      <c r="B1129" s="13"/>
      <c r="C1129" s="13"/>
      <c r="D1129" s="13"/>
      <c r="E1129" s="13"/>
      <c r="F1129" s="62"/>
      <c r="G1129" s="62"/>
      <c r="H1129" s="62"/>
      <c r="I1129" s="62"/>
      <c r="J1129" s="62"/>
      <c r="K1129" s="13"/>
      <c r="L1129" s="3"/>
    </row>
    <row r="1130" spans="1:12" ht="17.25">
      <c r="A1130" s="13"/>
      <c r="B1130" s="13"/>
      <c r="C1130" s="13"/>
      <c r="D1130" s="13"/>
      <c r="E1130" s="13"/>
      <c r="F1130" s="62"/>
      <c r="G1130" s="62"/>
      <c r="H1130" s="62"/>
      <c r="I1130" s="62"/>
      <c r="J1130" s="62"/>
      <c r="K1130" s="13"/>
      <c r="L1130" s="3"/>
    </row>
    <row r="1131" spans="1:12" ht="17.25">
      <c r="A1131" s="13"/>
      <c r="B1131" s="13"/>
      <c r="C1131" s="13"/>
      <c r="D1131" s="13"/>
      <c r="E1131" s="13"/>
      <c r="F1131" s="62"/>
      <c r="G1131" s="62"/>
      <c r="H1131" s="62"/>
      <c r="I1131" s="62"/>
      <c r="J1131" s="62"/>
      <c r="K1131" s="13"/>
      <c r="L1131" s="3"/>
    </row>
    <row r="1132" spans="1:12" ht="17.25">
      <c r="A1132" s="13"/>
      <c r="B1132" s="13"/>
      <c r="C1132" s="13"/>
      <c r="D1132" s="13"/>
      <c r="E1132" s="13"/>
      <c r="F1132" s="62"/>
      <c r="G1132" s="62"/>
      <c r="H1132" s="62"/>
      <c r="I1132" s="62"/>
      <c r="J1132" s="62"/>
      <c r="K1132" s="13"/>
      <c r="L1132" s="3"/>
    </row>
    <row r="1133" spans="1:12" ht="17.25">
      <c r="A1133" s="13"/>
      <c r="B1133" s="13"/>
      <c r="C1133" s="13"/>
      <c r="D1133" s="13"/>
      <c r="E1133" s="13"/>
      <c r="F1133" s="62"/>
      <c r="G1133" s="62"/>
      <c r="H1133" s="62"/>
      <c r="I1133" s="62"/>
      <c r="J1133" s="62"/>
      <c r="K1133" s="13"/>
      <c r="L1133" s="3"/>
    </row>
    <row r="1134" spans="1:12" ht="17.25">
      <c r="A1134" s="13"/>
      <c r="B1134" s="13"/>
      <c r="C1134" s="13"/>
      <c r="D1134" s="13"/>
      <c r="E1134" s="13"/>
      <c r="F1134" s="62"/>
      <c r="G1134" s="62"/>
      <c r="H1134" s="62"/>
      <c r="I1134" s="62"/>
      <c r="J1134" s="62"/>
      <c r="K1134" s="13"/>
      <c r="L1134" s="3"/>
    </row>
    <row r="1135" spans="1:12" ht="17.25">
      <c r="A1135" s="13"/>
      <c r="B1135" s="13"/>
      <c r="C1135" s="13"/>
      <c r="D1135" s="13"/>
      <c r="E1135" s="13"/>
      <c r="F1135" s="62"/>
      <c r="G1135" s="62"/>
      <c r="H1135" s="62"/>
      <c r="I1135" s="62"/>
      <c r="J1135" s="62"/>
      <c r="K1135" s="13"/>
      <c r="L1135" s="3"/>
    </row>
    <row r="1136" spans="1:12" ht="17.25">
      <c r="A1136" s="13"/>
      <c r="B1136" s="13"/>
      <c r="C1136" s="13"/>
      <c r="D1136" s="13"/>
      <c r="E1136" s="13"/>
      <c r="F1136" s="62"/>
      <c r="G1136" s="62"/>
      <c r="H1136" s="62"/>
      <c r="I1136" s="62"/>
      <c r="J1136" s="62"/>
      <c r="K1136" s="13"/>
      <c r="L1136" s="3"/>
    </row>
    <row r="1137" spans="1:12" ht="17.25">
      <c r="A1137" s="13"/>
      <c r="B1137" s="13"/>
      <c r="C1137" s="13"/>
      <c r="D1137" s="13"/>
      <c r="E1137" s="13"/>
      <c r="F1137" s="62"/>
      <c r="G1137" s="62"/>
      <c r="H1137" s="62"/>
      <c r="I1137" s="62"/>
      <c r="J1137" s="62"/>
      <c r="K1137" s="13"/>
      <c r="L1137" s="3"/>
    </row>
    <row r="1138" spans="1:12" ht="17.25">
      <c r="A1138" s="13"/>
      <c r="B1138" s="13"/>
      <c r="C1138" s="13"/>
      <c r="D1138" s="13"/>
      <c r="E1138" s="13"/>
      <c r="F1138" s="62"/>
      <c r="G1138" s="62"/>
      <c r="H1138" s="62"/>
      <c r="I1138" s="62"/>
      <c r="J1138" s="62"/>
      <c r="K1138" s="13"/>
      <c r="L1138" s="3"/>
    </row>
    <row r="1139" spans="1:12" ht="17.25">
      <c r="A1139" s="13"/>
      <c r="B1139" s="13"/>
      <c r="C1139" s="13"/>
      <c r="D1139" s="13"/>
      <c r="E1139" s="13"/>
      <c r="F1139" s="62"/>
      <c r="G1139" s="62"/>
      <c r="H1139" s="62"/>
      <c r="I1139" s="62"/>
      <c r="J1139" s="62"/>
      <c r="K1139" s="13"/>
      <c r="L1139" s="3"/>
    </row>
    <row r="1140" spans="1:12" ht="17.25">
      <c r="A1140" s="13"/>
      <c r="B1140" s="13"/>
      <c r="C1140" s="13"/>
      <c r="D1140" s="13"/>
      <c r="E1140" s="13"/>
      <c r="F1140" s="62"/>
      <c r="G1140" s="62"/>
      <c r="H1140" s="62"/>
      <c r="I1140" s="62"/>
      <c r="J1140" s="62"/>
      <c r="K1140" s="13"/>
      <c r="L1140" s="3"/>
    </row>
    <row r="1141" spans="1:12" ht="17.25">
      <c r="A1141" s="13"/>
      <c r="B1141" s="13"/>
      <c r="C1141" s="13"/>
      <c r="D1141" s="13"/>
      <c r="E1141" s="13"/>
      <c r="F1141" s="62"/>
      <c r="G1141" s="62"/>
      <c r="H1141" s="62"/>
      <c r="I1141" s="62"/>
      <c r="J1141" s="62"/>
      <c r="K1141" s="13"/>
      <c r="L1141" s="3"/>
    </row>
    <row r="1142" spans="1:12" ht="17.25">
      <c r="A1142" s="13"/>
      <c r="B1142" s="13"/>
      <c r="C1142" s="13"/>
      <c r="D1142" s="13"/>
      <c r="E1142" s="13"/>
      <c r="F1142" s="62"/>
      <c r="G1142" s="62"/>
      <c r="H1142" s="62"/>
      <c r="I1142" s="62"/>
      <c r="J1142" s="62"/>
      <c r="K1142" s="13"/>
      <c r="L1142" s="3"/>
    </row>
    <row r="1143" spans="1:12" ht="17.25">
      <c r="A1143" s="13"/>
      <c r="B1143" s="13"/>
      <c r="C1143" s="13"/>
      <c r="D1143" s="13"/>
      <c r="E1143" s="13"/>
      <c r="F1143" s="62"/>
      <c r="G1143" s="62"/>
      <c r="H1143" s="62"/>
      <c r="I1143" s="62"/>
      <c r="J1143" s="62"/>
      <c r="K1143" s="13"/>
      <c r="L1143" s="3"/>
    </row>
    <row r="1144" spans="1:12" ht="17.25">
      <c r="A1144" s="13"/>
      <c r="B1144" s="13"/>
      <c r="C1144" s="13"/>
      <c r="D1144" s="13"/>
      <c r="E1144" s="13"/>
      <c r="F1144" s="62"/>
      <c r="G1144" s="62"/>
      <c r="H1144" s="62"/>
      <c r="I1144" s="62"/>
      <c r="J1144" s="62"/>
      <c r="K1144" s="13"/>
      <c r="L1144" s="3"/>
    </row>
    <row r="1145" spans="1:12" ht="17.25">
      <c r="A1145" s="13"/>
      <c r="B1145" s="13"/>
      <c r="C1145" s="13"/>
      <c r="D1145" s="13"/>
      <c r="E1145" s="13"/>
      <c r="F1145" s="62"/>
      <c r="G1145" s="62"/>
      <c r="H1145" s="62"/>
      <c r="I1145" s="62"/>
      <c r="J1145" s="62"/>
      <c r="K1145" s="13"/>
      <c r="L1145" s="3"/>
    </row>
    <row r="1146" spans="1:12" ht="17.25">
      <c r="A1146" s="13"/>
      <c r="B1146" s="13"/>
      <c r="C1146" s="13"/>
      <c r="D1146" s="13"/>
      <c r="E1146" s="13"/>
      <c r="F1146" s="62"/>
      <c r="G1146" s="62"/>
      <c r="H1146" s="62"/>
      <c r="I1146" s="62"/>
      <c r="J1146" s="62"/>
      <c r="K1146" s="13"/>
      <c r="L1146" s="3"/>
    </row>
    <row r="1147" spans="1:12" ht="17.25">
      <c r="A1147" s="13"/>
      <c r="B1147" s="13"/>
      <c r="C1147" s="13"/>
      <c r="D1147" s="13"/>
      <c r="E1147" s="13"/>
      <c r="F1147" s="62"/>
      <c r="G1147" s="62"/>
      <c r="H1147" s="62"/>
      <c r="I1147" s="62"/>
      <c r="J1147" s="62"/>
      <c r="K1147" s="13"/>
      <c r="L1147" s="3"/>
    </row>
    <row r="1148" spans="1:12" ht="17.25">
      <c r="A1148" s="13"/>
      <c r="B1148" s="13"/>
      <c r="C1148" s="13"/>
      <c r="D1148" s="13"/>
      <c r="E1148" s="13"/>
      <c r="F1148" s="62"/>
      <c r="G1148" s="62"/>
      <c r="H1148" s="62"/>
      <c r="I1148" s="62"/>
      <c r="J1148" s="62"/>
      <c r="K1148" s="13"/>
      <c r="L1148" s="3"/>
    </row>
    <row r="1149" spans="1:12" ht="17.25">
      <c r="A1149" s="13"/>
      <c r="B1149" s="13"/>
      <c r="C1149" s="13"/>
      <c r="D1149" s="13"/>
      <c r="E1149" s="13"/>
      <c r="F1149" s="62"/>
      <c r="G1149" s="62"/>
      <c r="H1149" s="62"/>
      <c r="I1149" s="62"/>
      <c r="J1149" s="62"/>
      <c r="K1149" s="13"/>
      <c r="L1149" s="3"/>
    </row>
    <row r="1150" spans="1:12" ht="17.25">
      <c r="A1150" s="13"/>
      <c r="B1150" s="13"/>
      <c r="C1150" s="13"/>
      <c r="D1150" s="13"/>
      <c r="E1150" s="13"/>
      <c r="F1150" s="62"/>
      <c r="G1150" s="62"/>
      <c r="H1150" s="62"/>
      <c r="I1150" s="62"/>
      <c r="J1150" s="62"/>
      <c r="K1150" s="13"/>
      <c r="L1150" s="3"/>
    </row>
    <row r="1151" spans="1:12" ht="17.25">
      <c r="A1151" s="13"/>
      <c r="B1151" s="13"/>
      <c r="C1151" s="13"/>
      <c r="D1151" s="13"/>
      <c r="E1151" s="13"/>
      <c r="F1151" s="62"/>
      <c r="G1151" s="62"/>
      <c r="H1151" s="62"/>
      <c r="I1151" s="62"/>
      <c r="J1151" s="62"/>
      <c r="K1151" s="13"/>
      <c r="L1151" s="3"/>
    </row>
    <row r="1152" spans="1:12" ht="17.25">
      <c r="A1152" s="13"/>
      <c r="B1152" s="13"/>
      <c r="C1152" s="13"/>
      <c r="D1152" s="13"/>
      <c r="E1152" s="13"/>
      <c r="F1152" s="62"/>
      <c r="G1152" s="62"/>
      <c r="H1152" s="62"/>
      <c r="I1152" s="62"/>
      <c r="J1152" s="62"/>
      <c r="K1152" s="13"/>
      <c r="L1152" s="3"/>
    </row>
    <row r="1153" spans="1:12" ht="17.25">
      <c r="A1153" s="13"/>
      <c r="B1153" s="13"/>
      <c r="C1153" s="13"/>
      <c r="D1153" s="13"/>
      <c r="E1153" s="13"/>
      <c r="F1153" s="62"/>
      <c r="G1153" s="62"/>
      <c r="H1153" s="62"/>
      <c r="I1153" s="62"/>
      <c r="J1153" s="62"/>
      <c r="K1153" s="13"/>
      <c r="L1153" s="3"/>
    </row>
    <row r="1154" spans="1:12" ht="17.25">
      <c r="A1154" s="13"/>
      <c r="B1154" s="13"/>
      <c r="C1154" s="13"/>
      <c r="D1154" s="13"/>
      <c r="E1154" s="13"/>
      <c r="F1154" s="62"/>
      <c r="G1154" s="62"/>
      <c r="H1154" s="62"/>
      <c r="I1154" s="62"/>
      <c r="J1154" s="62"/>
      <c r="K1154" s="13"/>
      <c r="L1154" s="3"/>
    </row>
    <row r="1155" spans="1:12" ht="17.25">
      <c r="A1155" s="13"/>
      <c r="B1155" s="13"/>
      <c r="C1155" s="13"/>
      <c r="D1155" s="13"/>
      <c r="E1155" s="13"/>
      <c r="F1155" s="62"/>
      <c r="G1155" s="62"/>
      <c r="H1155" s="62"/>
      <c r="I1155" s="62"/>
      <c r="J1155" s="62"/>
      <c r="K1155" s="13"/>
      <c r="L1155" s="3"/>
    </row>
    <row r="1156" spans="1:12" ht="17.25">
      <c r="A1156" s="13"/>
      <c r="B1156" s="13"/>
      <c r="C1156" s="13"/>
      <c r="D1156" s="13"/>
      <c r="E1156" s="13"/>
      <c r="F1156" s="62"/>
      <c r="G1156" s="62"/>
      <c r="H1156" s="62"/>
      <c r="I1156" s="62"/>
      <c r="J1156" s="62"/>
      <c r="K1156" s="13"/>
      <c r="L1156" s="3"/>
    </row>
    <row r="1157" spans="1:12" ht="17.25">
      <c r="A1157" s="13"/>
      <c r="B1157" s="13"/>
      <c r="C1157" s="13"/>
      <c r="D1157" s="13"/>
      <c r="E1157" s="13"/>
      <c r="F1157" s="62"/>
      <c r="G1157" s="62"/>
      <c r="H1157" s="62"/>
      <c r="I1157" s="62"/>
      <c r="J1157" s="62"/>
      <c r="K1157" s="13"/>
      <c r="L1157" s="3"/>
    </row>
    <row r="1158" spans="1:12" ht="17.25">
      <c r="A1158" s="13"/>
      <c r="B1158" s="13"/>
      <c r="C1158" s="13"/>
      <c r="D1158" s="13"/>
      <c r="E1158" s="13"/>
      <c r="F1158" s="62"/>
      <c r="G1158" s="62"/>
      <c r="H1158" s="62"/>
      <c r="I1158" s="62"/>
      <c r="J1158" s="62"/>
      <c r="K1158" s="13"/>
      <c r="L1158" s="3"/>
    </row>
    <row r="1159" spans="1:12" ht="17.25">
      <c r="A1159" s="13"/>
      <c r="B1159" s="13"/>
      <c r="C1159" s="13"/>
      <c r="D1159" s="13"/>
      <c r="E1159" s="13"/>
      <c r="F1159" s="62"/>
      <c r="G1159" s="62"/>
      <c r="H1159" s="62"/>
      <c r="I1159" s="62"/>
      <c r="J1159" s="62"/>
      <c r="K1159" s="13"/>
      <c r="L1159" s="3"/>
    </row>
    <row r="1160" spans="1:12" ht="17.25">
      <c r="A1160" s="13"/>
      <c r="B1160" s="13"/>
      <c r="C1160" s="13"/>
      <c r="D1160" s="13"/>
      <c r="E1160" s="13"/>
      <c r="F1160" s="62"/>
      <c r="G1160" s="62"/>
      <c r="H1160" s="62"/>
      <c r="I1160" s="62"/>
      <c r="J1160" s="62"/>
      <c r="K1160" s="13"/>
      <c r="L1160" s="3"/>
    </row>
    <row r="1161" spans="1:12" ht="17.25">
      <c r="A1161" s="13"/>
      <c r="B1161" s="13"/>
      <c r="C1161" s="13"/>
      <c r="D1161" s="13"/>
      <c r="E1161" s="13"/>
      <c r="F1161" s="62"/>
      <c r="G1161" s="62"/>
      <c r="H1161" s="62"/>
      <c r="I1161" s="62"/>
      <c r="J1161" s="62"/>
      <c r="K1161" s="13"/>
      <c r="L1161" s="3"/>
    </row>
    <row r="1162" spans="1:12" ht="17.25">
      <c r="A1162" s="13"/>
      <c r="B1162" s="13"/>
      <c r="C1162" s="13"/>
      <c r="D1162" s="13"/>
      <c r="E1162" s="13"/>
      <c r="F1162" s="62"/>
      <c r="G1162" s="62"/>
      <c r="H1162" s="62"/>
      <c r="I1162" s="62"/>
      <c r="J1162" s="62"/>
      <c r="K1162" s="13"/>
      <c r="L1162" s="3"/>
    </row>
    <row r="1163" spans="1:12" ht="17.25">
      <c r="A1163" s="13"/>
      <c r="B1163" s="13"/>
      <c r="C1163" s="13"/>
      <c r="D1163" s="13"/>
      <c r="E1163" s="13"/>
      <c r="F1163" s="62"/>
      <c r="G1163" s="62"/>
      <c r="H1163" s="62"/>
      <c r="I1163" s="62"/>
      <c r="J1163" s="62"/>
      <c r="K1163" s="13"/>
      <c r="L1163" s="3"/>
    </row>
    <row r="1164" spans="1:12" ht="17.25">
      <c r="A1164" s="13"/>
      <c r="B1164" s="13"/>
      <c r="C1164" s="13"/>
      <c r="D1164" s="13"/>
      <c r="E1164" s="13"/>
      <c r="F1164" s="62"/>
      <c r="G1164" s="62"/>
      <c r="H1164" s="62"/>
      <c r="I1164" s="62"/>
      <c r="J1164" s="62"/>
      <c r="K1164" s="13"/>
      <c r="L1164" s="3"/>
    </row>
    <row r="1165" spans="1:12" ht="17.25">
      <c r="A1165" s="13"/>
      <c r="B1165" s="13"/>
      <c r="C1165" s="13"/>
      <c r="D1165" s="13"/>
      <c r="E1165" s="13"/>
      <c r="F1165" s="62"/>
      <c r="G1165" s="62"/>
      <c r="H1165" s="62"/>
      <c r="I1165" s="62"/>
      <c r="J1165" s="62"/>
      <c r="K1165" s="13"/>
      <c r="L1165" s="3"/>
    </row>
    <row r="1166" spans="1:12" ht="17.25">
      <c r="A1166" s="13"/>
      <c r="B1166" s="13"/>
      <c r="C1166" s="13"/>
      <c r="D1166" s="13"/>
      <c r="E1166" s="13"/>
      <c r="F1166" s="62"/>
      <c r="G1166" s="62"/>
      <c r="H1166" s="62"/>
      <c r="I1166" s="62"/>
      <c r="J1166" s="62"/>
      <c r="K1166" s="13"/>
      <c r="L1166" s="3"/>
    </row>
    <row r="1167" spans="1:12" ht="17.25">
      <c r="A1167" s="13"/>
      <c r="B1167" s="13"/>
      <c r="C1167" s="13"/>
      <c r="D1167" s="13"/>
      <c r="E1167" s="13"/>
      <c r="F1167" s="62"/>
      <c r="G1167" s="62"/>
      <c r="H1167" s="62"/>
      <c r="I1167" s="62"/>
      <c r="J1167" s="62"/>
      <c r="K1167" s="13"/>
      <c r="L1167" s="3"/>
    </row>
    <row r="1168" spans="1:12" ht="17.25">
      <c r="A1168" s="13"/>
      <c r="B1168" s="13"/>
      <c r="C1168" s="13"/>
      <c r="D1168" s="13"/>
      <c r="E1168" s="13"/>
      <c r="F1168" s="62"/>
      <c r="G1168" s="62"/>
      <c r="H1168" s="62"/>
      <c r="I1168" s="62"/>
      <c r="J1168" s="62"/>
      <c r="K1168" s="13"/>
      <c r="L1168" s="3"/>
    </row>
    <row r="1169" spans="1:12" ht="17.25">
      <c r="A1169" s="13"/>
      <c r="B1169" s="13"/>
      <c r="C1169" s="13"/>
      <c r="D1169" s="13"/>
      <c r="E1169" s="13"/>
      <c r="F1169" s="62"/>
      <c r="G1169" s="62"/>
      <c r="H1169" s="62"/>
      <c r="I1169" s="62"/>
      <c r="J1169" s="62"/>
      <c r="K1169" s="13"/>
      <c r="L1169" s="3"/>
    </row>
    <row r="1170" spans="1:12" ht="17.25">
      <c r="A1170" s="13"/>
      <c r="B1170" s="13"/>
      <c r="C1170" s="13"/>
      <c r="D1170" s="13"/>
      <c r="E1170" s="13"/>
      <c r="F1170" s="62"/>
      <c r="G1170" s="62"/>
      <c r="H1170" s="62"/>
      <c r="I1170" s="62"/>
      <c r="J1170" s="62"/>
      <c r="K1170" s="13"/>
      <c r="L1170" s="3"/>
    </row>
    <row r="1171" spans="1:12" ht="17.25">
      <c r="A1171" s="13"/>
      <c r="B1171" s="13"/>
      <c r="C1171" s="13"/>
      <c r="D1171" s="13"/>
      <c r="E1171" s="13"/>
      <c r="F1171" s="62"/>
      <c r="G1171" s="62"/>
      <c r="H1171" s="62"/>
      <c r="I1171" s="62"/>
      <c r="J1171" s="62"/>
      <c r="K1171" s="13"/>
      <c r="L1171" s="3"/>
    </row>
    <row r="1172" spans="1:12" ht="17.25">
      <c r="A1172" s="13"/>
      <c r="B1172" s="13"/>
      <c r="C1172" s="13"/>
      <c r="D1172" s="13"/>
      <c r="E1172" s="13"/>
      <c r="F1172" s="62"/>
      <c r="G1172" s="62"/>
      <c r="H1172" s="62"/>
      <c r="I1172" s="62"/>
      <c r="J1172" s="62"/>
      <c r="K1172" s="13"/>
      <c r="L1172" s="3"/>
    </row>
    <row r="1173" spans="1:12" ht="17.25">
      <c r="A1173" s="13"/>
      <c r="B1173" s="13"/>
      <c r="C1173" s="13"/>
      <c r="D1173" s="13"/>
      <c r="E1173" s="13"/>
      <c r="F1173" s="62"/>
      <c r="G1173" s="62"/>
      <c r="H1173" s="62"/>
      <c r="I1173" s="62"/>
      <c r="J1173" s="62"/>
      <c r="K1173" s="13"/>
      <c r="L1173" s="3"/>
    </row>
    <row r="1174" spans="1:12" ht="17.25">
      <c r="A1174" s="13"/>
      <c r="B1174" s="13"/>
      <c r="C1174" s="13"/>
      <c r="D1174" s="13"/>
      <c r="E1174" s="13"/>
      <c r="F1174" s="62"/>
      <c r="G1174" s="62"/>
      <c r="H1174" s="62"/>
      <c r="I1174" s="62"/>
      <c r="J1174" s="62"/>
      <c r="K1174" s="13"/>
      <c r="L1174" s="3"/>
    </row>
    <row r="1175" spans="1:12" ht="17.25">
      <c r="A1175" s="13"/>
      <c r="B1175" s="13"/>
      <c r="C1175" s="13"/>
      <c r="D1175" s="13"/>
      <c r="E1175" s="13"/>
      <c r="F1175" s="62"/>
      <c r="G1175" s="62"/>
      <c r="H1175" s="62"/>
      <c r="I1175" s="62"/>
      <c r="J1175" s="62"/>
      <c r="K1175" s="13"/>
      <c r="L1175" s="3"/>
    </row>
    <row r="1176" spans="1:12" ht="17.25">
      <c r="A1176" s="13"/>
      <c r="B1176" s="13"/>
      <c r="C1176" s="13"/>
      <c r="D1176" s="13"/>
      <c r="E1176" s="13"/>
      <c r="F1176" s="62"/>
      <c r="G1176" s="62"/>
      <c r="H1176" s="62"/>
      <c r="I1176" s="62"/>
      <c r="J1176" s="62"/>
      <c r="K1176" s="13"/>
      <c r="L1176" s="3"/>
    </row>
    <row r="1177" spans="1:12" ht="17.2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3"/>
    </row>
    <row r="1178" spans="1:12" ht="17.2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3"/>
    </row>
    <row r="1179" spans="1:12" ht="17.2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3"/>
    </row>
    <row r="1180" spans="1:12" ht="17.2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3"/>
    </row>
    <row r="1181" spans="1:12" ht="17.2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3"/>
    </row>
    <row r="1182" spans="1:12" ht="17.2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3"/>
    </row>
    <row r="1183" spans="1:12" ht="17.2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3"/>
    </row>
    <row r="1184" spans="1:12" ht="17.2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3"/>
    </row>
    <row r="1185" spans="1:12" ht="17.2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3"/>
    </row>
    <row r="1186" spans="1:12" ht="17.2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3"/>
    </row>
    <row r="1187" spans="1:12" ht="17.2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3"/>
    </row>
    <row r="1188" spans="1:12" ht="17.2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3"/>
    </row>
    <row r="1189" spans="1:12" ht="17.2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3"/>
    </row>
    <row r="1190" spans="1:12" ht="17.2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3"/>
    </row>
    <row r="1191" spans="1:12" ht="17.2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3"/>
    </row>
    <row r="1192" spans="1:12" ht="17.2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3"/>
    </row>
    <row r="1193" spans="1:12" ht="17.2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3"/>
    </row>
    <row r="1194" spans="1:12" ht="17.2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3"/>
    </row>
    <row r="1195" spans="1:12" ht="17.2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3"/>
    </row>
    <row r="1196" spans="1:12" ht="17.2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3"/>
    </row>
    <row r="1197" spans="1:12" ht="17.2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3"/>
    </row>
    <row r="1198" spans="1:12" ht="17.2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3"/>
    </row>
    <row r="1199" spans="1:12" ht="17.2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3"/>
    </row>
    <row r="1200" spans="1:12" ht="17.2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3"/>
    </row>
    <row r="1201" spans="1:12" ht="17.2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3"/>
    </row>
    <row r="1202" spans="1:12" ht="17.2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3"/>
    </row>
    <row r="1203" spans="1:12" ht="17.2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3"/>
    </row>
    <row r="1204" spans="1:12" ht="17.2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3"/>
    </row>
    <row r="1205" spans="1:12" ht="17.2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3"/>
    </row>
    <row r="1206" spans="1:12" ht="17.2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3"/>
    </row>
    <row r="1207" spans="1:12" ht="17.2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3"/>
    </row>
    <row r="1208" spans="1:12" ht="17.2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3"/>
    </row>
    <row r="1209" spans="1:12" ht="17.2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3"/>
    </row>
    <row r="1210" spans="1:12" ht="17.2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3"/>
    </row>
    <row r="1211" spans="1:12" ht="17.2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3"/>
    </row>
    <row r="1212" spans="1:12" ht="17.2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3"/>
    </row>
    <row r="1213" spans="1:12" ht="17.2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3"/>
    </row>
    <row r="1214" spans="1:12" ht="17.2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3"/>
    </row>
    <row r="1215" spans="1:12" ht="17.2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3"/>
    </row>
    <row r="1216" spans="1:12" ht="17.2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3"/>
    </row>
    <row r="1217" spans="1:12" ht="17.2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3"/>
    </row>
    <row r="1218" spans="1:12" ht="17.2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3"/>
    </row>
    <row r="1219" spans="1:12" ht="17.2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3"/>
    </row>
    <row r="1220" spans="1:12" ht="17.2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3"/>
    </row>
    <row r="1221" spans="1:12" ht="17.2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3"/>
    </row>
    <row r="1222" spans="1:12" ht="17.2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3"/>
    </row>
    <row r="1223" spans="1:12" ht="17.2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3"/>
    </row>
    <row r="1224" spans="1:12" ht="17.2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3"/>
    </row>
    <row r="1225" spans="1:12" ht="17.2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3"/>
    </row>
    <row r="1226" spans="1:12" ht="17.2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3"/>
    </row>
    <row r="1227" spans="1:12" ht="17.2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3"/>
    </row>
    <row r="1228" spans="1:12" ht="17.2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3"/>
    </row>
    <row r="1229" spans="1:12" ht="17.2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3"/>
    </row>
    <row r="1230" spans="1:12" ht="17.2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3"/>
    </row>
    <row r="1231" spans="1:12" ht="17.2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3"/>
    </row>
    <row r="1232" spans="1:12" ht="17.2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3"/>
    </row>
    <row r="1233" spans="1:12" ht="17.2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3"/>
    </row>
    <row r="1234" spans="1:12" ht="17.2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3"/>
    </row>
    <row r="1235" spans="1:12" ht="17.2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3"/>
    </row>
    <row r="1236" spans="1:12" ht="17.2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3"/>
    </row>
    <row r="1237" spans="1:12" ht="17.2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3"/>
    </row>
    <row r="1238" spans="1:12" ht="17.2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3"/>
    </row>
    <row r="1239" spans="1:12" ht="17.2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3"/>
    </row>
    <row r="1240" spans="1:12" ht="17.2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3"/>
    </row>
    <row r="1241" spans="1:12" ht="17.2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3"/>
    </row>
    <row r="1242" spans="1:12" ht="17.2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3"/>
    </row>
    <row r="1243" spans="1:12" ht="17.2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3"/>
    </row>
    <row r="1244" spans="1:12" ht="17.2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3"/>
    </row>
    <row r="1245" spans="1:12" ht="17.2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3"/>
    </row>
    <row r="1246" spans="1:12" ht="17.2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3"/>
    </row>
    <row r="1247" spans="1:12" ht="17.2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3"/>
    </row>
    <row r="1248" spans="1:12" ht="17.2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3"/>
    </row>
    <row r="1249" spans="1:12" ht="17.2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3"/>
    </row>
    <row r="1250" spans="1:12" ht="17.2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3"/>
    </row>
    <row r="1251" spans="1:12" ht="17.2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3"/>
    </row>
    <row r="1252" spans="1:12" ht="17.2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3"/>
    </row>
    <row r="1253" spans="1:12" ht="17.2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3"/>
    </row>
    <row r="1254" spans="1:12" ht="17.2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3"/>
    </row>
    <row r="1255" spans="1:12" ht="17.2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3"/>
    </row>
    <row r="1256" spans="1:12" ht="17.2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3"/>
    </row>
    <row r="1257" spans="1:12" ht="17.2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3"/>
    </row>
    <row r="1258" spans="1:12" ht="17.2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3"/>
    </row>
    <row r="1259" spans="1:12" ht="17.2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3"/>
    </row>
    <row r="1260" spans="1:12" ht="17.2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3"/>
    </row>
    <row r="1261" spans="1:12" ht="17.2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3"/>
    </row>
    <row r="1262" spans="1:12" ht="17.2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3"/>
    </row>
    <row r="1263" spans="1:12" ht="17.2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3"/>
    </row>
    <row r="1264" spans="1:12" ht="17.2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3"/>
    </row>
    <row r="1265" spans="1:12" ht="17.2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3"/>
    </row>
    <row r="1266" spans="1:12" ht="17.2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3"/>
    </row>
    <row r="1267" spans="1:12" ht="17.2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3"/>
    </row>
    <row r="1268" spans="1:12" ht="17.2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3"/>
    </row>
    <row r="1269" spans="1:12" ht="17.2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3"/>
    </row>
    <row r="1270" spans="1:12" ht="17.2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3"/>
    </row>
    <row r="1271" spans="1:12" ht="17.2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3"/>
    </row>
    <row r="1272" spans="1:12" ht="17.2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3"/>
    </row>
    <row r="1273" spans="1:12" ht="17.2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3"/>
    </row>
    <row r="1274" spans="1:12" ht="17.2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3"/>
    </row>
    <row r="1275" spans="1:12" ht="17.2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3"/>
    </row>
    <row r="1276" spans="1:12" ht="17.2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3"/>
    </row>
    <row r="1277" spans="1:12" ht="17.2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3"/>
    </row>
    <row r="1278" spans="1:12" ht="17.2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3"/>
    </row>
    <row r="1279" spans="1:12" ht="17.2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3"/>
    </row>
    <row r="1280" spans="1:12" ht="17.2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3"/>
    </row>
    <row r="1281" spans="1:12" ht="17.2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3"/>
    </row>
    <row r="1282" spans="1:12" ht="17.2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3"/>
    </row>
    <row r="1283" spans="1:12" ht="17.2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3"/>
    </row>
    <row r="1284" spans="1:12" ht="17.2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3"/>
    </row>
    <row r="1285" spans="1:12" ht="17.2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3"/>
    </row>
    <row r="1286" spans="1:12" ht="17.2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3"/>
    </row>
    <row r="1287" spans="1:12" ht="17.2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3"/>
    </row>
    <row r="1288" spans="1:12" ht="17.2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3"/>
    </row>
    <row r="1289" spans="1:12" ht="17.2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3"/>
    </row>
    <row r="1290" spans="1:12" ht="17.2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3"/>
    </row>
    <row r="1291" spans="1:12" ht="17.2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3"/>
    </row>
    <row r="1292" spans="1:12" ht="17.2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3"/>
    </row>
    <row r="1293" spans="1:12" ht="17.2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3"/>
    </row>
    <row r="1294" spans="1:12" ht="17.2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3"/>
    </row>
    <row r="1295" spans="1:12" ht="17.2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3"/>
    </row>
    <row r="1296" spans="1:12" ht="17.2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3"/>
    </row>
    <row r="1297" spans="1:12" ht="17.2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3"/>
    </row>
    <row r="1298" spans="1:12" ht="17.2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3"/>
    </row>
    <row r="1299" spans="1:12" ht="17.2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3"/>
    </row>
    <row r="1300" spans="1:12" ht="17.2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3"/>
    </row>
    <row r="1301" spans="1:12" ht="17.2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3"/>
    </row>
    <row r="1302" spans="1:12" ht="17.2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3"/>
    </row>
    <row r="1303" spans="1:12" ht="17.2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3"/>
    </row>
    <row r="1304" spans="1:12" ht="17.2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3"/>
    </row>
    <row r="1305" spans="1:12" ht="17.2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</row>
    <row r="1306" spans="1:12" ht="17.2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</row>
    <row r="1307" spans="1:12" ht="17.25">
      <c r="C1307" s="13"/>
    </row>
  </sheetData>
  <mergeCells count="122">
    <mergeCell ref="A956:A969"/>
    <mergeCell ref="B956:B969"/>
    <mergeCell ref="A835:A848"/>
    <mergeCell ref="B835:B848"/>
    <mergeCell ref="A271:A287"/>
    <mergeCell ref="B271:B287"/>
    <mergeCell ref="A288:A305"/>
    <mergeCell ref="A13:K13"/>
    <mergeCell ref="A14:K14"/>
    <mergeCell ref="E16:J16"/>
    <mergeCell ref="A19:A61"/>
    <mergeCell ref="B19:B61"/>
    <mergeCell ref="J89:J90"/>
    <mergeCell ref="A91:A107"/>
    <mergeCell ref="A108:A121"/>
    <mergeCell ref="A152:A168"/>
    <mergeCell ref="B152:B168"/>
    <mergeCell ref="I89:I90"/>
    <mergeCell ref="B108:B121"/>
    <mergeCell ref="A62:A90"/>
    <mergeCell ref="B62:B88"/>
    <mergeCell ref="B89:B90"/>
    <mergeCell ref="C89:C90"/>
    <mergeCell ref="A122:A136"/>
    <mergeCell ref="B122:B136"/>
    <mergeCell ref="A137:A151"/>
    <mergeCell ref="B137:B151"/>
    <mergeCell ref="K202:K203"/>
    <mergeCell ref="I202:I203"/>
    <mergeCell ref="J202:J203"/>
    <mergeCell ref="A212:A230"/>
    <mergeCell ref="B212:B230"/>
    <mergeCell ref="I254:I255"/>
    <mergeCell ref="J254:J255"/>
    <mergeCell ref="K254:K255"/>
    <mergeCell ref="A248:A270"/>
    <mergeCell ref="B248:B270"/>
    <mergeCell ref="A231:A247"/>
    <mergeCell ref="B231:B247"/>
    <mergeCell ref="A169:A192"/>
    <mergeCell ref="B169:B192"/>
    <mergeCell ref="A193:A211"/>
    <mergeCell ref="B193:B211"/>
    <mergeCell ref="B288:B305"/>
    <mergeCell ref="A532:A546"/>
    <mergeCell ref="B532:B546"/>
    <mergeCell ref="A393:A410"/>
    <mergeCell ref="B393:B410"/>
    <mergeCell ref="A469:A483"/>
    <mergeCell ref="B469:B483"/>
    <mergeCell ref="A411:A423"/>
    <mergeCell ref="B411:B423"/>
    <mergeCell ref="A424:A438"/>
    <mergeCell ref="B424:B438"/>
    <mergeCell ref="A439:A453"/>
    <mergeCell ref="B439:B453"/>
    <mergeCell ref="A454:A468"/>
    <mergeCell ref="B454:B468"/>
    <mergeCell ref="A484:A514"/>
    <mergeCell ref="B484:B513"/>
    <mergeCell ref="A515:A531"/>
    <mergeCell ref="B515:B531"/>
    <mergeCell ref="A307:A321"/>
    <mergeCell ref="B307:B320"/>
    <mergeCell ref="A322:A338"/>
    <mergeCell ref="A339:A355"/>
    <mergeCell ref="A375:A392"/>
    <mergeCell ref="A660:A673"/>
    <mergeCell ref="A698:A719"/>
    <mergeCell ref="A720:A737"/>
    <mergeCell ref="B720:B737"/>
    <mergeCell ref="B749:B762"/>
    <mergeCell ref="A763:A780"/>
    <mergeCell ref="B763:B780"/>
    <mergeCell ref="A547:A561"/>
    <mergeCell ref="B547:B561"/>
    <mergeCell ref="A575:A589"/>
    <mergeCell ref="B575:B589"/>
    <mergeCell ref="A616:A631"/>
    <mergeCell ref="B616:B631"/>
    <mergeCell ref="A632:A647"/>
    <mergeCell ref="A648:A659"/>
    <mergeCell ref="A562:A574"/>
    <mergeCell ref="B562:B574"/>
    <mergeCell ref="A924:A940"/>
    <mergeCell ref="B924:B940"/>
    <mergeCell ref="A941:A955"/>
    <mergeCell ref="B941:B955"/>
    <mergeCell ref="A970:A992"/>
    <mergeCell ref="B970:B992"/>
    <mergeCell ref="A781:A798"/>
    <mergeCell ref="B781:B798"/>
    <mergeCell ref="A799:A821"/>
    <mergeCell ref="B799:B821"/>
    <mergeCell ref="A822:A834"/>
    <mergeCell ref="B822:B834"/>
    <mergeCell ref="A849:A861"/>
    <mergeCell ref="B849:B861"/>
    <mergeCell ref="A898:A909"/>
    <mergeCell ref="B898:B909"/>
    <mergeCell ref="A875:A886"/>
    <mergeCell ref="B875:B886"/>
    <mergeCell ref="A862:A874"/>
    <mergeCell ref="B862:B874"/>
    <mergeCell ref="A887:A897"/>
    <mergeCell ref="B887:B897"/>
    <mergeCell ref="A910:A920"/>
    <mergeCell ref="B910:B920"/>
    <mergeCell ref="A1049:A1061"/>
    <mergeCell ref="B1049:B1061"/>
    <mergeCell ref="A1062:A1075"/>
    <mergeCell ref="B1062:B1075"/>
    <mergeCell ref="A1076:A1087"/>
    <mergeCell ref="B1076:B1087"/>
    <mergeCell ref="A993:A1010"/>
    <mergeCell ref="B993:B1010"/>
    <mergeCell ref="A1011:A1027"/>
    <mergeCell ref="B1011:B1027"/>
    <mergeCell ref="A1039:A1048"/>
    <mergeCell ref="B1039:B1048"/>
    <mergeCell ref="A1028:A1038"/>
    <mergeCell ref="B1028:B103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2023-12-19T06:03:21Z</dcterms:modified>
</cp:coreProperties>
</file>