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Лист3!$A$1:$J$1053</definedName>
  </definedNames>
  <calcPr calcId="125725"/>
</workbook>
</file>

<file path=xl/calcChain.xml><?xml version="1.0" encoding="utf-8"?>
<calcChain xmlns="http://schemas.openxmlformats.org/spreadsheetml/2006/main">
  <c r="L120" i="3"/>
  <c r="H878"/>
  <c r="G253"/>
  <c r="O776"/>
  <c r="G697"/>
  <c r="G626"/>
  <c r="G624" s="1"/>
  <c r="H876"/>
  <c r="H873" s="1"/>
  <c r="H875" s="1"/>
  <c r="J868"/>
  <c r="I868"/>
  <c r="H868"/>
  <c r="G868"/>
  <c r="F868"/>
  <c r="E868"/>
  <c r="D868"/>
  <c r="H866"/>
  <c r="G866"/>
  <c r="F866"/>
  <c r="H864"/>
  <c r="H862" s="1"/>
  <c r="G864"/>
  <c r="F864"/>
  <c r="F862" s="1"/>
  <c r="H65"/>
  <c r="H181"/>
  <c r="H177" s="1"/>
  <c r="H101"/>
  <c r="H755"/>
  <c r="H753" s="1"/>
  <c r="H758"/>
  <c r="H231"/>
  <c r="H227" s="1"/>
  <c r="H225" s="1"/>
  <c r="H127"/>
  <c r="H126" s="1"/>
  <c r="H123" s="1"/>
  <c r="H121" s="1"/>
  <c r="H122" s="1"/>
  <c r="J833"/>
  <c r="I833"/>
  <c r="H833"/>
  <c r="G833"/>
  <c r="F833"/>
  <c r="E833"/>
  <c r="D833"/>
  <c r="D415"/>
  <c r="G415"/>
  <c r="H415"/>
  <c r="I415"/>
  <c r="J415"/>
  <c r="F970"/>
  <c r="F969" s="1"/>
  <c r="G970"/>
  <c r="G969" s="1"/>
  <c r="J615"/>
  <c r="I615"/>
  <c r="D671"/>
  <c r="J974"/>
  <c r="I974"/>
  <c r="H974"/>
  <c r="D974"/>
  <c r="J971"/>
  <c r="I971"/>
  <c r="H971"/>
  <c r="E971"/>
  <c r="D971"/>
  <c r="J983"/>
  <c r="J985" s="1"/>
  <c r="I983"/>
  <c r="I985" s="1"/>
  <c r="H983"/>
  <c r="H985" s="1"/>
  <c r="G983"/>
  <c r="G984" s="1"/>
  <c r="D983"/>
  <c r="D984" s="1"/>
  <c r="J994"/>
  <c r="I994"/>
  <c r="H994"/>
  <c r="G993"/>
  <c r="F993"/>
  <c r="E993"/>
  <c r="D993"/>
  <c r="J990"/>
  <c r="J991" s="1"/>
  <c r="I990"/>
  <c r="I991" s="1"/>
  <c r="H990"/>
  <c r="H991" s="1"/>
  <c r="G990"/>
  <c r="G991" s="1"/>
  <c r="F990"/>
  <c r="F991" s="1"/>
  <c r="E990"/>
  <c r="E991" s="1"/>
  <c r="D990"/>
  <c r="D991" s="1"/>
  <c r="J987"/>
  <c r="J988" s="1"/>
  <c r="I987"/>
  <c r="I988" s="1"/>
  <c r="H987"/>
  <c r="H988" s="1"/>
  <c r="G987"/>
  <c r="G988" s="1"/>
  <c r="F987"/>
  <c r="F988" s="1"/>
  <c r="E987"/>
  <c r="E988" s="1"/>
  <c r="D987"/>
  <c r="D988" s="1"/>
  <c r="J1004"/>
  <c r="I1004"/>
  <c r="G1004"/>
  <c r="F1004"/>
  <c r="E1004"/>
  <c r="D1004"/>
  <c r="H1001"/>
  <c r="H999" s="1"/>
  <c r="D950"/>
  <c r="J948"/>
  <c r="J949" s="1"/>
  <c r="I948"/>
  <c r="I949" s="1"/>
  <c r="H948"/>
  <c r="H949" s="1"/>
  <c r="E948"/>
  <c r="E949" s="1"/>
  <c r="D948"/>
  <c r="D949" s="1"/>
  <c r="D937"/>
  <c r="D936"/>
  <c r="D935"/>
  <c r="G922"/>
  <c r="F922"/>
  <c r="E922"/>
  <c r="H921"/>
  <c r="H923" s="1"/>
  <c r="D921"/>
  <c r="D922" s="1"/>
  <c r="D917"/>
  <c r="D916" s="1"/>
  <c r="H918"/>
  <c r="H916" s="1"/>
  <c r="G917"/>
  <c r="J909"/>
  <c r="I909"/>
  <c r="G908"/>
  <c r="F908"/>
  <c r="E908"/>
  <c r="D907"/>
  <c r="D908" s="1"/>
  <c r="D906"/>
  <c r="J880"/>
  <c r="I880"/>
  <c r="H880"/>
  <c r="G880"/>
  <c r="F880"/>
  <c r="E880"/>
  <c r="D880"/>
  <c r="L851"/>
  <c r="H846"/>
  <c r="H847"/>
  <c r="J835"/>
  <c r="I835"/>
  <c r="H835"/>
  <c r="G835"/>
  <c r="F835"/>
  <c r="F836" s="1"/>
  <c r="E835"/>
  <c r="D835"/>
  <c r="F829"/>
  <c r="F828" s="1"/>
  <c r="J823"/>
  <c r="I823"/>
  <c r="E822"/>
  <c r="D822"/>
  <c r="J817"/>
  <c r="I817"/>
  <c r="E816"/>
  <c r="D816"/>
  <c r="J809"/>
  <c r="I809"/>
  <c r="H809"/>
  <c r="G809"/>
  <c r="F809"/>
  <c r="E809"/>
  <c r="D809"/>
  <c r="L789"/>
  <c r="J803"/>
  <c r="I803"/>
  <c r="H803"/>
  <c r="G803"/>
  <c r="F803"/>
  <c r="E803"/>
  <c r="D795"/>
  <c r="D797"/>
  <c r="D798" s="1"/>
  <c r="J791"/>
  <c r="I791"/>
  <c r="H791"/>
  <c r="G791"/>
  <c r="F791"/>
  <c r="E791"/>
  <c r="J786"/>
  <c r="I786"/>
  <c r="H786"/>
  <c r="G785"/>
  <c r="F785"/>
  <c r="E785"/>
  <c r="D785"/>
  <c r="J782"/>
  <c r="I782"/>
  <c r="F781"/>
  <c r="D781"/>
  <c r="J779"/>
  <c r="I779"/>
  <c r="H779"/>
  <c r="G778"/>
  <c r="F778"/>
  <c r="E778"/>
  <c r="D778"/>
  <c r="J775"/>
  <c r="I775"/>
  <c r="G760"/>
  <c r="F760"/>
  <c r="G757"/>
  <c r="F757"/>
  <c r="E757"/>
  <c r="D757"/>
  <c r="E743"/>
  <c r="J741"/>
  <c r="I741"/>
  <c r="H741"/>
  <c r="G740"/>
  <c r="F740"/>
  <c r="E740"/>
  <c r="D740"/>
  <c r="E729"/>
  <c r="D729"/>
  <c r="J727"/>
  <c r="I727"/>
  <c r="H727"/>
  <c r="G726"/>
  <c r="F726"/>
  <c r="E726"/>
  <c r="D726"/>
  <c r="H724"/>
  <c r="E723"/>
  <c r="D723"/>
  <c r="D714"/>
  <c r="G701"/>
  <c r="D701"/>
  <c r="J699"/>
  <c r="I699"/>
  <c r="H699"/>
  <c r="G698"/>
  <c r="F698"/>
  <c r="D698"/>
  <c r="D695"/>
  <c r="D692"/>
  <c r="D684"/>
  <c r="D681"/>
  <c r="D678"/>
  <c r="H617"/>
  <c r="G616"/>
  <c r="F616"/>
  <c r="J614"/>
  <c r="I614"/>
  <c r="H614"/>
  <c r="E613"/>
  <c r="D613"/>
  <c r="E598"/>
  <c r="J573"/>
  <c r="I573"/>
  <c r="H573"/>
  <c r="G572"/>
  <c r="F572"/>
  <c r="E572"/>
  <c r="D572"/>
  <c r="J570"/>
  <c r="I570"/>
  <c r="H570"/>
  <c r="G570"/>
  <c r="F570"/>
  <c r="E570"/>
  <c r="D570"/>
  <c r="G545"/>
  <c r="J543"/>
  <c r="I543"/>
  <c r="H543"/>
  <c r="F543"/>
  <c r="E543"/>
  <c r="D543"/>
  <c r="H533"/>
  <c r="G532"/>
  <c r="F532"/>
  <c r="E532"/>
  <c r="D532"/>
  <c r="J533"/>
  <c r="I533"/>
  <c r="H530"/>
  <c r="H528" s="1"/>
  <c r="G529"/>
  <c r="F529"/>
  <c r="E529"/>
  <c r="D529"/>
  <c r="J530"/>
  <c r="I530"/>
  <c r="J527"/>
  <c r="I527"/>
  <c r="H527"/>
  <c r="G526"/>
  <c r="F526"/>
  <c r="E526"/>
  <c r="D526"/>
  <c r="J519"/>
  <c r="I519"/>
  <c r="H519"/>
  <c r="G518"/>
  <c r="F518"/>
  <c r="E518"/>
  <c r="D518"/>
  <c r="J516"/>
  <c r="I516"/>
  <c r="H516"/>
  <c r="G515"/>
  <c r="J513"/>
  <c r="I513"/>
  <c r="H513"/>
  <c r="G512"/>
  <c r="G511" s="1"/>
  <c r="E505"/>
  <c r="F505"/>
  <c r="G505"/>
  <c r="J490"/>
  <c r="I490"/>
  <c r="J457"/>
  <c r="I457"/>
  <c r="H457"/>
  <c r="F457"/>
  <c r="E457"/>
  <c r="D457"/>
  <c r="J443"/>
  <c r="I443"/>
  <c r="H443"/>
  <c r="F443"/>
  <c r="E443"/>
  <c r="D443"/>
  <c r="J429"/>
  <c r="I429"/>
  <c r="H429"/>
  <c r="G429"/>
  <c r="D429"/>
  <c r="J390"/>
  <c r="I390"/>
  <c r="H390"/>
  <c r="G389"/>
  <c r="F389"/>
  <c r="E389"/>
  <c r="D389"/>
  <c r="F372"/>
  <c r="E372"/>
  <c r="H337"/>
  <c r="G336"/>
  <c r="F336"/>
  <c r="E336"/>
  <c r="D336"/>
  <c r="F320"/>
  <c r="E320"/>
  <c r="E290"/>
  <c r="D290"/>
  <c r="J288"/>
  <c r="J289" s="1"/>
  <c r="J290" s="1"/>
  <c r="I288"/>
  <c r="I289" s="1"/>
  <c r="I290" s="1"/>
  <c r="E288"/>
  <c r="D288"/>
  <c r="J285"/>
  <c r="I285"/>
  <c r="H285"/>
  <c r="E285"/>
  <c r="D285"/>
  <c r="E280"/>
  <c r="J273"/>
  <c r="I273"/>
  <c r="E273"/>
  <c r="D273"/>
  <c r="J271"/>
  <c r="I271"/>
  <c r="E271"/>
  <c r="D271"/>
  <c r="J257"/>
  <c r="I257"/>
  <c r="H257"/>
  <c r="G257"/>
  <c r="F257"/>
  <c r="E257"/>
  <c r="D257"/>
  <c r="J254"/>
  <c r="I254"/>
  <c r="H254"/>
  <c r="G254"/>
  <c r="F254"/>
  <c r="E254"/>
  <c r="D254"/>
  <c r="J252"/>
  <c r="I252"/>
  <c r="H252"/>
  <c r="E252"/>
  <c r="D252"/>
  <c r="J248"/>
  <c r="I248"/>
  <c r="H248"/>
  <c r="E248"/>
  <c r="D248"/>
  <c r="J242"/>
  <c r="I242"/>
  <c r="E242"/>
  <c r="J235"/>
  <c r="I235"/>
  <c r="H235"/>
  <c r="G235"/>
  <c r="F235"/>
  <c r="E235"/>
  <c r="D235"/>
  <c r="J232"/>
  <c r="I232"/>
  <c r="E232"/>
  <c r="D232"/>
  <c r="J229"/>
  <c r="I229"/>
  <c r="H229"/>
  <c r="E229"/>
  <c r="D229"/>
  <c r="J208"/>
  <c r="I208"/>
  <c r="E208"/>
  <c r="D208"/>
  <c r="J190"/>
  <c r="I190"/>
  <c r="E190"/>
  <c r="D190"/>
  <c r="J183"/>
  <c r="I183"/>
  <c r="H183"/>
  <c r="E183"/>
  <c r="D183"/>
  <c r="J180"/>
  <c r="I180"/>
  <c r="E180"/>
  <c r="D180"/>
  <c r="J178"/>
  <c r="I178"/>
  <c r="E178"/>
  <c r="D178"/>
  <c r="J167"/>
  <c r="I167"/>
  <c r="E167"/>
  <c r="D167"/>
  <c r="G157"/>
  <c r="E157"/>
  <c r="D157"/>
  <c r="G151"/>
  <c r="E151"/>
  <c r="D151"/>
  <c r="J141"/>
  <c r="I141"/>
  <c r="H141"/>
  <c r="G141"/>
  <c r="D141"/>
  <c r="J137"/>
  <c r="I137"/>
  <c r="H137"/>
  <c r="G137"/>
  <c r="F137"/>
  <c r="E137"/>
  <c r="D137"/>
  <c r="J136"/>
  <c r="I136"/>
  <c r="H136"/>
  <c r="G136"/>
  <c r="D136"/>
  <c r="J128"/>
  <c r="I128"/>
  <c r="H128"/>
  <c r="D128"/>
  <c r="J122"/>
  <c r="I122"/>
  <c r="D122"/>
  <c r="J108"/>
  <c r="I108"/>
  <c r="J99"/>
  <c r="I99"/>
  <c r="J93"/>
  <c r="I93"/>
  <c r="J84"/>
  <c r="I84"/>
  <c r="H84"/>
  <c r="G84"/>
  <c r="F84"/>
  <c r="E84"/>
  <c r="D84"/>
  <c r="E83"/>
  <c r="D83"/>
  <c r="J79"/>
  <c r="I79"/>
  <c r="J57"/>
  <c r="I57"/>
  <c r="D56"/>
  <c r="D52"/>
  <c r="D49"/>
  <c r="D44"/>
  <c r="D39"/>
  <c r="J36"/>
  <c r="I36"/>
  <c r="H36"/>
  <c r="D36"/>
  <c r="H232" l="1"/>
  <c r="H81"/>
  <c r="H175"/>
  <c r="H174" s="1"/>
  <c r="H178"/>
  <c r="G862"/>
  <c r="G627"/>
  <c r="H881"/>
  <c r="H882" s="1"/>
  <c r="H180"/>
  <c r="L970"/>
  <c r="G971"/>
  <c r="D901"/>
  <c r="D900" s="1"/>
  <c r="D22"/>
  <c r="H561"/>
  <c r="H484" s="1"/>
  <c r="G947"/>
  <c r="G948" s="1"/>
  <c r="G949" s="1"/>
  <c r="J600"/>
  <c r="I600"/>
  <c r="I599" s="1"/>
  <c r="I597" s="1"/>
  <c r="H600"/>
  <c r="H42" s="1"/>
  <c r="I42"/>
  <c r="J609"/>
  <c r="J611" s="1"/>
  <c r="I609"/>
  <c r="I611" s="1"/>
  <c r="H609"/>
  <c r="H611" s="1"/>
  <c r="D488"/>
  <c r="D483"/>
  <c r="D469"/>
  <c r="G503"/>
  <c r="G504" s="1"/>
  <c r="G542"/>
  <c r="G543" s="1"/>
  <c r="I539"/>
  <c r="G539"/>
  <c r="G540" s="1"/>
  <c r="E539"/>
  <c r="J539"/>
  <c r="H539"/>
  <c r="F539"/>
  <c r="D539"/>
  <c r="D77"/>
  <c r="D78" s="1"/>
  <c r="D97"/>
  <c r="D98" s="1"/>
  <c r="D113"/>
  <c r="L1050"/>
  <c r="L1049"/>
  <c r="L1047"/>
  <c r="L1042"/>
  <c r="L1041"/>
  <c r="L1040"/>
  <c r="L1039"/>
  <c r="L1035"/>
  <c r="L1033"/>
  <c r="L1029"/>
  <c r="L1028"/>
  <c r="L1027"/>
  <c r="L1023"/>
  <c r="L1021"/>
  <c r="L1017"/>
  <c r="L1016"/>
  <c r="L1015"/>
  <c r="L1014"/>
  <c r="L1013"/>
  <c r="L1011"/>
  <c r="L1008"/>
  <c r="L1007"/>
  <c r="L1006"/>
  <c r="L1005"/>
  <c r="L1000"/>
  <c r="L998"/>
  <c r="L997"/>
  <c r="L996"/>
  <c r="L995"/>
  <c r="L992"/>
  <c r="L989"/>
  <c r="L982"/>
  <c r="L981"/>
  <c r="L980"/>
  <c r="L979"/>
  <c r="L964"/>
  <c r="L963"/>
  <c r="L942"/>
  <c r="L941"/>
  <c r="L940"/>
  <c r="L939"/>
  <c r="L938"/>
  <c r="L936"/>
  <c r="L934"/>
  <c r="L929"/>
  <c r="L928"/>
  <c r="L927"/>
  <c r="L926"/>
  <c r="L925"/>
  <c r="L921"/>
  <c r="L919"/>
  <c r="L918"/>
  <c r="L915"/>
  <c r="L914"/>
  <c r="L913"/>
  <c r="L912"/>
  <c r="L903"/>
  <c r="L899"/>
  <c r="L898"/>
  <c r="L897"/>
  <c r="L896"/>
  <c r="L895"/>
  <c r="L894"/>
  <c r="L893"/>
  <c r="L892"/>
  <c r="L891"/>
  <c r="L889"/>
  <c r="L887"/>
  <c r="L885"/>
  <c r="L884"/>
  <c r="L883"/>
  <c r="L879"/>
  <c r="L876"/>
  <c r="L874"/>
  <c r="L861"/>
  <c r="L860"/>
  <c r="L859"/>
  <c r="L858"/>
  <c r="L857"/>
  <c r="L855"/>
  <c r="L853"/>
  <c r="L850"/>
  <c r="L849"/>
  <c r="L848"/>
  <c r="L847"/>
  <c r="L845"/>
  <c r="L843"/>
  <c r="L841"/>
  <c r="L839"/>
  <c r="L838"/>
  <c r="L837"/>
  <c r="L836"/>
  <c r="L834"/>
  <c r="L832"/>
  <c r="L827"/>
  <c r="L826"/>
  <c r="L825"/>
  <c r="L818"/>
  <c r="L814"/>
  <c r="L813"/>
  <c r="L812"/>
  <c r="L811"/>
  <c r="L808"/>
  <c r="L807"/>
  <c r="L804"/>
  <c r="L801"/>
  <c r="L800"/>
  <c r="L799"/>
  <c r="L798"/>
  <c r="L795"/>
  <c r="L794"/>
  <c r="L792"/>
  <c r="L788"/>
  <c r="L787"/>
  <c r="L784"/>
  <c r="L783"/>
  <c r="L777"/>
  <c r="L776"/>
  <c r="L772"/>
  <c r="L766"/>
  <c r="L765"/>
  <c r="L764"/>
  <c r="L763"/>
  <c r="L762"/>
  <c r="L761"/>
  <c r="L756"/>
  <c r="L749"/>
  <c r="L748"/>
  <c r="L747"/>
  <c r="L746"/>
  <c r="L745"/>
  <c r="L744"/>
  <c r="L739"/>
  <c r="L732"/>
  <c r="L731"/>
  <c r="L730"/>
  <c r="L729"/>
  <c r="L728"/>
  <c r="L725"/>
  <c r="L718"/>
  <c r="L717"/>
  <c r="L716"/>
  <c r="L715"/>
  <c r="L714"/>
  <c r="L713"/>
  <c r="L710"/>
  <c r="L707"/>
  <c r="L706"/>
  <c r="L705"/>
  <c r="L704"/>
  <c r="L703"/>
  <c r="L702"/>
  <c r="L690"/>
  <c r="L688"/>
  <c r="L673"/>
  <c r="L668"/>
  <c r="L667"/>
  <c r="L666"/>
  <c r="L665"/>
  <c r="L664"/>
  <c r="L654"/>
  <c r="L653"/>
  <c r="L652"/>
  <c r="L651"/>
  <c r="L650"/>
  <c r="L649"/>
  <c r="L644"/>
  <c r="L643"/>
  <c r="L642"/>
  <c r="L631"/>
  <c r="L630"/>
  <c r="L629"/>
  <c r="L628"/>
  <c r="L623"/>
  <c r="L620"/>
  <c r="L619"/>
  <c r="L618"/>
  <c r="L605"/>
  <c r="L604"/>
  <c r="L603"/>
  <c r="L602"/>
  <c r="L601"/>
  <c r="L590"/>
  <c r="L589"/>
  <c r="L588"/>
  <c r="L587"/>
  <c r="L586"/>
  <c r="L576"/>
  <c r="L575"/>
  <c r="L574"/>
  <c r="L571"/>
  <c r="L569"/>
  <c r="L564"/>
  <c r="L563"/>
  <c r="L562"/>
  <c r="L538"/>
  <c r="L537"/>
  <c r="L536"/>
  <c r="L535"/>
  <c r="L534"/>
  <c r="L533"/>
  <c r="L531"/>
  <c r="L527"/>
  <c r="L526"/>
  <c r="L524"/>
  <c r="L523"/>
  <c r="L522"/>
  <c r="L521"/>
  <c r="L520"/>
  <c r="L519"/>
  <c r="L517"/>
  <c r="L510"/>
  <c r="L509"/>
  <c r="L508"/>
  <c r="L507"/>
  <c r="L506"/>
  <c r="L499"/>
  <c r="L498"/>
  <c r="L494"/>
  <c r="L493"/>
  <c r="L492"/>
  <c r="L491"/>
  <c r="L468"/>
  <c r="L463"/>
  <c r="L462"/>
  <c r="L461"/>
  <c r="L460"/>
  <c r="L459"/>
  <c r="L458"/>
  <c r="L455"/>
  <c r="L453"/>
  <c r="L449"/>
  <c r="L448"/>
  <c r="L447"/>
  <c r="L446"/>
  <c r="L445"/>
  <c r="L444"/>
  <c r="L441"/>
  <c r="L439"/>
  <c r="L435"/>
  <c r="L434"/>
  <c r="L433"/>
  <c r="L432"/>
  <c r="L431"/>
  <c r="L430"/>
  <c r="L427"/>
  <c r="L425"/>
  <c r="L421"/>
  <c r="L420"/>
  <c r="L419"/>
  <c r="L418"/>
  <c r="L417"/>
  <c r="L416"/>
  <c r="L413"/>
  <c r="L411"/>
  <c r="L407"/>
  <c r="L406"/>
  <c r="L405"/>
  <c r="L404"/>
  <c r="L403"/>
  <c r="L402"/>
  <c r="L401"/>
  <c r="L399"/>
  <c r="L395"/>
  <c r="L394"/>
  <c r="L393"/>
  <c r="L392"/>
  <c r="L391"/>
  <c r="L388"/>
  <c r="L384"/>
  <c r="L383"/>
  <c r="L382"/>
  <c r="L378"/>
  <c r="L377"/>
  <c r="L376"/>
  <c r="L375"/>
  <c r="L374"/>
  <c r="L367"/>
  <c r="L366"/>
  <c r="L365"/>
  <c r="L361"/>
  <c r="L360"/>
  <c r="L359"/>
  <c r="L358"/>
  <c r="L357"/>
  <c r="L356"/>
  <c r="L355"/>
  <c r="L346"/>
  <c r="L342"/>
  <c r="L341"/>
  <c r="L340"/>
  <c r="L339"/>
  <c r="L338"/>
  <c r="L335"/>
  <c r="L331"/>
  <c r="L330"/>
  <c r="L326"/>
  <c r="L325"/>
  <c r="L324"/>
  <c r="L323"/>
  <c r="L322"/>
  <c r="L315"/>
  <c r="L314"/>
  <c r="L310"/>
  <c r="L309"/>
  <c r="L308"/>
  <c r="L307"/>
  <c r="L306"/>
  <c r="L301"/>
  <c r="L300"/>
  <c r="L295"/>
  <c r="L294"/>
  <c r="L293"/>
  <c r="L292"/>
  <c r="L291"/>
  <c r="L286"/>
  <c r="L282"/>
  <c r="L278"/>
  <c r="L277"/>
  <c r="L276"/>
  <c r="L275"/>
  <c r="L269"/>
  <c r="L268"/>
  <c r="L266"/>
  <c r="L262"/>
  <c r="L261"/>
  <c r="L260"/>
  <c r="L259"/>
  <c r="L258"/>
  <c r="L256"/>
  <c r="L255"/>
  <c r="L253"/>
  <c r="L250"/>
  <c r="L249"/>
  <c r="L247"/>
  <c r="L244"/>
  <c r="L240"/>
  <c r="L239"/>
  <c r="L238"/>
  <c r="L237"/>
  <c r="L236"/>
  <c r="L234"/>
  <c r="L233"/>
  <c r="M227"/>
  <c r="L224"/>
  <c r="L223"/>
  <c r="L222"/>
  <c r="L221"/>
  <c r="L220"/>
  <c r="L219"/>
  <c r="L218"/>
  <c r="L217"/>
  <c r="L216"/>
  <c r="L215"/>
  <c r="L212"/>
  <c r="L211"/>
  <c r="L210"/>
  <c r="L206"/>
  <c r="L205"/>
  <c r="L204"/>
  <c r="L203"/>
  <c r="L202"/>
  <c r="L201"/>
  <c r="L200"/>
  <c r="L199"/>
  <c r="L198"/>
  <c r="L197"/>
  <c r="L196"/>
  <c r="L195"/>
  <c r="L194"/>
  <c r="L188"/>
  <c r="L187"/>
  <c r="L186"/>
  <c r="L185"/>
  <c r="L184"/>
  <c r="L165"/>
  <c r="L164"/>
  <c r="L163"/>
  <c r="L162"/>
  <c r="L161"/>
  <c r="L160"/>
  <c r="L154"/>
  <c r="L153"/>
  <c r="L149"/>
  <c r="L148"/>
  <c r="L147"/>
  <c r="L146"/>
  <c r="L145"/>
  <c r="L144"/>
  <c r="L139"/>
  <c r="L138"/>
  <c r="L134"/>
  <c r="L133"/>
  <c r="L132"/>
  <c r="L131"/>
  <c r="L130"/>
  <c r="L129"/>
  <c r="L125"/>
  <c r="L124"/>
  <c r="L119"/>
  <c r="L118"/>
  <c r="L117"/>
  <c r="L116"/>
  <c r="L115"/>
  <c r="L114"/>
  <c r="L111"/>
  <c r="L110"/>
  <c r="L106"/>
  <c r="L105"/>
  <c r="L104"/>
  <c r="L103"/>
  <c r="L102"/>
  <c r="L95"/>
  <c r="L94"/>
  <c r="L90"/>
  <c r="L89"/>
  <c r="L88"/>
  <c r="L87"/>
  <c r="L86"/>
  <c r="L85"/>
  <c r="L62"/>
  <c r="L59"/>
  <c r="L58"/>
  <c r="D24"/>
  <c r="D687"/>
  <c r="D711"/>
  <c r="D719"/>
  <c r="D720" s="1"/>
  <c r="D736"/>
  <c r="D753"/>
  <c r="D770"/>
  <c r="D773"/>
  <c r="D774" s="1"/>
  <c r="D793"/>
  <c r="D791" s="1"/>
  <c r="D790" s="1"/>
  <c r="D805"/>
  <c r="G810"/>
  <c r="L810" s="1"/>
  <c r="L904"/>
  <c r="D480"/>
  <c r="D481" s="1"/>
  <c r="D933"/>
  <c r="F937"/>
  <c r="E937"/>
  <c r="E935" s="1"/>
  <c r="E930" s="1"/>
  <c r="F935"/>
  <c r="F930" s="1"/>
  <c r="D641"/>
  <c r="D638" s="1"/>
  <c r="D648"/>
  <c r="D645" s="1"/>
  <c r="D646" s="1"/>
  <c r="D661"/>
  <c r="D597"/>
  <c r="D609"/>
  <c r="D615"/>
  <c r="D616" s="1"/>
  <c r="D621"/>
  <c r="D560"/>
  <c r="D557" s="1"/>
  <c r="D558" s="1"/>
  <c r="D561"/>
  <c r="D484" s="1"/>
  <c r="D485" s="1"/>
  <c r="D568"/>
  <c r="D565" s="1"/>
  <c r="D566" s="1"/>
  <c r="D583"/>
  <c r="D503"/>
  <c r="D514"/>
  <c r="D528"/>
  <c r="D525" s="1"/>
  <c r="D348"/>
  <c r="D371"/>
  <c r="D385"/>
  <c r="D400"/>
  <c r="D412"/>
  <c r="D426"/>
  <c r="D440"/>
  <c r="D454"/>
  <c r="D319"/>
  <c r="D332"/>
  <c r="D241"/>
  <c r="D242" s="1"/>
  <c r="D263"/>
  <c r="D264" s="1"/>
  <c r="D279"/>
  <c r="D280" s="1"/>
  <c r="D952"/>
  <c r="D951" s="1"/>
  <c r="D978"/>
  <c r="D956" s="1"/>
  <c r="D957" s="1"/>
  <c r="L1003"/>
  <c r="D1012"/>
  <c r="D1009" s="1"/>
  <c r="D1010" s="1"/>
  <c r="D1025"/>
  <c r="D962" s="1"/>
  <c r="D1036"/>
  <c r="D1044"/>
  <c r="J400"/>
  <c r="J396" s="1"/>
  <c r="H890"/>
  <c r="H676" s="1"/>
  <c r="H488"/>
  <c r="H689"/>
  <c r="J471"/>
  <c r="I471"/>
  <c r="H780"/>
  <c r="H782" s="1"/>
  <c r="H911"/>
  <c r="H100"/>
  <c r="H97" s="1"/>
  <c r="H159"/>
  <c r="H156"/>
  <c r="H113"/>
  <c r="H856"/>
  <c r="G856"/>
  <c r="F856"/>
  <c r="G854"/>
  <c r="F854"/>
  <c r="H844"/>
  <c r="H824" s="1"/>
  <c r="H773"/>
  <c r="H775" s="1"/>
  <c r="J753"/>
  <c r="I753"/>
  <c r="J750"/>
  <c r="I750"/>
  <c r="J694"/>
  <c r="I694"/>
  <c r="I691" s="1"/>
  <c r="I680" s="1"/>
  <c r="I682" s="1"/>
  <c r="H694"/>
  <c r="J722"/>
  <c r="J719" s="1"/>
  <c r="I722"/>
  <c r="I719" s="1"/>
  <c r="H722"/>
  <c r="J736"/>
  <c r="J733" s="1"/>
  <c r="I736"/>
  <c r="I733" s="1"/>
  <c r="H736"/>
  <c r="J641"/>
  <c r="I641"/>
  <c r="H641"/>
  <c r="J528"/>
  <c r="J525" s="1"/>
  <c r="I528"/>
  <c r="I525" s="1"/>
  <c r="G973"/>
  <c r="G972"/>
  <c r="J978"/>
  <c r="I978"/>
  <c r="I975" s="1"/>
  <c r="H978"/>
  <c r="H975" s="1"/>
  <c r="J1002"/>
  <c r="I1002"/>
  <c r="I999" s="1"/>
  <c r="J371"/>
  <c r="I371"/>
  <c r="H371"/>
  <c r="J385"/>
  <c r="J387" s="1"/>
  <c r="I385"/>
  <c r="H385"/>
  <c r="J319"/>
  <c r="I319"/>
  <c r="I316" s="1"/>
  <c r="J316"/>
  <c r="J318" s="1"/>
  <c r="J332"/>
  <c r="J334" s="1"/>
  <c r="I332"/>
  <c r="I334" s="1"/>
  <c r="I1048"/>
  <c r="I1046" s="1"/>
  <c r="I1043" s="1"/>
  <c r="I1045" s="1"/>
  <c r="H1048"/>
  <c r="G1048"/>
  <c r="G1046" s="1"/>
  <c r="G1043" s="1"/>
  <c r="F1048"/>
  <c r="F1046" s="1"/>
  <c r="F1043" s="1"/>
  <c r="E1048"/>
  <c r="E1046" s="1"/>
  <c r="E1043" s="1"/>
  <c r="E1044" s="1"/>
  <c r="H1046"/>
  <c r="H1043" s="1"/>
  <c r="H1045" s="1"/>
  <c r="I1036"/>
  <c r="H1036"/>
  <c r="G1036"/>
  <c r="F1036"/>
  <c r="E1036"/>
  <c r="G1025"/>
  <c r="G1024" s="1"/>
  <c r="G1022" s="1"/>
  <c r="G1018" s="1"/>
  <c r="G1019" s="1"/>
  <c r="E1025"/>
  <c r="E1024" s="1"/>
  <c r="E1022" s="1"/>
  <c r="E1018" s="1"/>
  <c r="E1019" s="1"/>
  <c r="G1012"/>
  <c r="G1009" s="1"/>
  <c r="G1010" s="1"/>
  <c r="F1012"/>
  <c r="E1012"/>
  <c r="E1009" s="1"/>
  <c r="E1010" s="1"/>
  <c r="I1009"/>
  <c r="H1009"/>
  <c r="F1009"/>
  <c r="F1010" s="1"/>
  <c r="F1002"/>
  <c r="F999" s="1"/>
  <c r="G999"/>
  <c r="F983"/>
  <c r="F984" s="1"/>
  <c r="E983"/>
  <c r="E984" s="1"/>
  <c r="G978"/>
  <c r="G975" s="1"/>
  <c r="F978"/>
  <c r="F975" s="1"/>
  <c r="E978"/>
  <c r="E975" s="1"/>
  <c r="E976" s="1"/>
  <c r="F973"/>
  <c r="E973"/>
  <c r="I965"/>
  <c r="I61" s="1"/>
  <c r="I60" s="1"/>
  <c r="H965"/>
  <c r="H61" s="1"/>
  <c r="H60" s="1"/>
  <c r="G965"/>
  <c r="G61" s="1"/>
  <c r="G60" s="1"/>
  <c r="F965"/>
  <c r="F61" s="1"/>
  <c r="F60" s="1"/>
  <c r="F924"/>
  <c r="E924"/>
  <c r="F920"/>
  <c r="E920"/>
  <c r="E916" s="1"/>
  <c r="E917" s="1"/>
  <c r="F916"/>
  <c r="F917" s="1"/>
  <c r="F911"/>
  <c r="E910"/>
  <c r="E906" s="1"/>
  <c r="E900" s="1"/>
  <c r="G877"/>
  <c r="F877"/>
  <c r="G875"/>
  <c r="F875"/>
  <c r="G873"/>
  <c r="F873"/>
  <c r="G840"/>
  <c r="L833"/>
  <c r="G824"/>
  <c r="F824"/>
  <c r="G821"/>
  <c r="G822" s="1"/>
  <c r="F821"/>
  <c r="F822" s="1"/>
  <c r="G820"/>
  <c r="G675" s="1"/>
  <c r="F820"/>
  <c r="F675" s="1"/>
  <c r="G819"/>
  <c r="G815" s="1"/>
  <c r="G816" s="1"/>
  <c r="G796"/>
  <c r="L796" s="1"/>
  <c r="G780"/>
  <c r="G781" s="1"/>
  <c r="E780"/>
  <c r="E781" s="1"/>
  <c r="G773"/>
  <c r="G774" s="1"/>
  <c r="F773"/>
  <c r="F774" s="1"/>
  <c r="E773"/>
  <c r="E774" s="1"/>
  <c r="G770"/>
  <c r="F770"/>
  <c r="E770"/>
  <c r="G759"/>
  <c r="G480" s="1"/>
  <c r="G481" s="1"/>
  <c r="F759"/>
  <c r="F753" s="1"/>
  <c r="E753"/>
  <c r="E742"/>
  <c r="E736" s="1"/>
  <c r="G736"/>
  <c r="F736"/>
  <c r="G722"/>
  <c r="F722"/>
  <c r="E722"/>
  <c r="E720" s="1"/>
  <c r="I700"/>
  <c r="H700"/>
  <c r="H683" s="1"/>
  <c r="F700"/>
  <c r="F701" s="1"/>
  <c r="E700"/>
  <c r="E701" s="1"/>
  <c r="G694"/>
  <c r="E697"/>
  <c r="E694" s="1"/>
  <c r="F694"/>
  <c r="F695" s="1"/>
  <c r="G689"/>
  <c r="E689"/>
  <c r="F687"/>
  <c r="I686"/>
  <c r="I483" s="1"/>
  <c r="I46" s="1"/>
  <c r="H686"/>
  <c r="G686"/>
  <c r="F686"/>
  <c r="E686"/>
  <c r="G676"/>
  <c r="F676"/>
  <c r="E676"/>
  <c r="I661"/>
  <c r="H661"/>
  <c r="G661"/>
  <c r="F661"/>
  <c r="E661"/>
  <c r="I648"/>
  <c r="I645" s="1"/>
  <c r="H648"/>
  <c r="G648"/>
  <c r="G645" s="1"/>
  <c r="G646" s="1"/>
  <c r="F648"/>
  <c r="F645" s="1"/>
  <c r="F646" s="1"/>
  <c r="E648"/>
  <c r="E645" s="1"/>
  <c r="E646" s="1"/>
  <c r="H645"/>
  <c r="H647" s="1"/>
  <c r="L647" s="1"/>
  <c r="G641"/>
  <c r="F641"/>
  <c r="E641"/>
  <c r="E638" s="1"/>
  <c r="E639" s="1"/>
  <c r="F626"/>
  <c r="H621"/>
  <c r="G621"/>
  <c r="G622" s="1"/>
  <c r="E621"/>
  <c r="E615"/>
  <c r="G612"/>
  <c r="G609" s="1"/>
  <c r="F612"/>
  <c r="F609" s="1"/>
  <c r="I606"/>
  <c r="I608" s="1"/>
  <c r="E609"/>
  <c r="F600"/>
  <c r="H597"/>
  <c r="E594"/>
  <c r="I583"/>
  <c r="H583"/>
  <c r="G583"/>
  <c r="F583"/>
  <c r="E583"/>
  <c r="I568"/>
  <c r="I565" s="1"/>
  <c r="I567" s="1"/>
  <c r="H568"/>
  <c r="G568"/>
  <c r="G565" s="1"/>
  <c r="G566" s="1"/>
  <c r="F568"/>
  <c r="F565" s="1"/>
  <c r="F566" s="1"/>
  <c r="E568"/>
  <c r="E565" s="1"/>
  <c r="E566" s="1"/>
  <c r="H565"/>
  <c r="H567" s="1"/>
  <c r="I561"/>
  <c r="I484" s="1"/>
  <c r="G561"/>
  <c r="F561"/>
  <c r="F484" s="1"/>
  <c r="E561"/>
  <c r="E484" s="1"/>
  <c r="I560"/>
  <c r="I557" s="1"/>
  <c r="I559" s="1"/>
  <c r="H560"/>
  <c r="G560"/>
  <c r="F560"/>
  <c r="F557" s="1"/>
  <c r="F558" s="1"/>
  <c r="E560"/>
  <c r="E557" s="1"/>
  <c r="E558" s="1"/>
  <c r="H525"/>
  <c r="G528"/>
  <c r="G525" s="1"/>
  <c r="F528"/>
  <c r="F525" s="1"/>
  <c r="E528"/>
  <c r="E525" s="1"/>
  <c r="I514"/>
  <c r="I511" s="1"/>
  <c r="H514"/>
  <c r="H511" s="1"/>
  <c r="G514"/>
  <c r="F514"/>
  <c r="E514"/>
  <c r="I503"/>
  <c r="H503"/>
  <c r="F503"/>
  <c r="E503"/>
  <c r="G488"/>
  <c r="G55" s="1"/>
  <c r="E488"/>
  <c r="G484"/>
  <c r="I470"/>
  <c r="H470"/>
  <c r="G456"/>
  <c r="I454"/>
  <c r="H454"/>
  <c r="G454"/>
  <c r="F454"/>
  <c r="E454"/>
  <c r="H450"/>
  <c r="H451" s="1"/>
  <c r="G442"/>
  <c r="I440"/>
  <c r="H440"/>
  <c r="G440"/>
  <c r="F440"/>
  <c r="E440"/>
  <c r="F428"/>
  <c r="F429" s="1"/>
  <c r="E428"/>
  <c r="E429" s="1"/>
  <c r="I426"/>
  <c r="H426"/>
  <c r="G426"/>
  <c r="F426"/>
  <c r="E426"/>
  <c r="H422"/>
  <c r="H423" s="1"/>
  <c r="F414"/>
  <c r="F415" s="1"/>
  <c r="E414"/>
  <c r="E415" s="1"/>
  <c r="I412"/>
  <c r="H412"/>
  <c r="G412"/>
  <c r="F412"/>
  <c r="E412"/>
  <c r="H408"/>
  <c r="H409" s="1"/>
  <c r="I400"/>
  <c r="I396" s="1"/>
  <c r="H400"/>
  <c r="G400"/>
  <c r="F400"/>
  <c r="E396"/>
  <c r="E397" s="1"/>
  <c r="G385"/>
  <c r="G371" s="1"/>
  <c r="G372" s="1"/>
  <c r="F385"/>
  <c r="F386" s="1"/>
  <c r="E385"/>
  <c r="E386" s="1"/>
  <c r="F379"/>
  <c r="F380" s="1"/>
  <c r="F368"/>
  <c r="F369" s="1"/>
  <c r="E368"/>
  <c r="E369" s="1"/>
  <c r="F362"/>
  <c r="F363" s="1"/>
  <c r="F352"/>
  <c r="F353" s="1"/>
  <c r="E352"/>
  <c r="F349"/>
  <c r="F350" s="1"/>
  <c r="I348"/>
  <c r="H348"/>
  <c r="G348"/>
  <c r="F348"/>
  <c r="E348"/>
  <c r="H332"/>
  <c r="G332"/>
  <c r="G333" s="1"/>
  <c r="F332"/>
  <c r="E332"/>
  <c r="E333" s="1"/>
  <c r="H319"/>
  <c r="H321" s="1"/>
  <c r="G319"/>
  <c r="G320" s="1"/>
  <c r="H316"/>
  <c r="H318" s="1"/>
  <c r="F316"/>
  <c r="F317" s="1"/>
  <c r="E316"/>
  <c r="E317" s="1"/>
  <c r="F303"/>
  <c r="F304" s="1"/>
  <c r="E303"/>
  <c r="E302" s="1"/>
  <c r="G289"/>
  <c r="F289"/>
  <c r="G284"/>
  <c r="G285" s="1"/>
  <c r="F284"/>
  <c r="F285" s="1"/>
  <c r="I279"/>
  <c r="I280" s="1"/>
  <c r="H272"/>
  <c r="H273" s="1"/>
  <c r="G272"/>
  <c r="F272"/>
  <c r="G267"/>
  <c r="F267"/>
  <c r="I263"/>
  <c r="I264" s="1"/>
  <c r="E263"/>
  <c r="E264" s="1"/>
  <c r="G251"/>
  <c r="G252" s="1"/>
  <c r="F251"/>
  <c r="F252" s="1"/>
  <c r="G246"/>
  <c r="F246"/>
  <c r="F248" s="1"/>
  <c r="H245"/>
  <c r="G231"/>
  <c r="G232" s="1"/>
  <c r="F231"/>
  <c r="F232" s="1"/>
  <c r="G214"/>
  <c r="F214"/>
  <c r="H213"/>
  <c r="G193"/>
  <c r="F193"/>
  <c r="H189"/>
  <c r="H190" s="1"/>
  <c r="G182"/>
  <c r="F182"/>
  <c r="G181"/>
  <c r="F181"/>
  <c r="F179" s="1"/>
  <c r="G176"/>
  <c r="F176"/>
  <c r="G175"/>
  <c r="G72" s="1"/>
  <c r="F175"/>
  <c r="F174" s="1"/>
  <c r="G172"/>
  <c r="F172"/>
  <c r="G171"/>
  <c r="G68" s="1"/>
  <c r="G27" s="1"/>
  <c r="F171"/>
  <c r="F170" s="1"/>
  <c r="H166"/>
  <c r="H167" s="1"/>
  <c r="F159"/>
  <c r="F156"/>
  <c r="F143"/>
  <c r="F142" s="1"/>
  <c r="F140" s="1"/>
  <c r="E142"/>
  <c r="E140" s="1"/>
  <c r="G127"/>
  <c r="F127"/>
  <c r="E127"/>
  <c r="G113"/>
  <c r="F113"/>
  <c r="E113"/>
  <c r="G101"/>
  <c r="E101"/>
  <c r="E81" s="1"/>
  <c r="G100"/>
  <c r="F100"/>
  <c r="E100"/>
  <c r="G80"/>
  <c r="G46" s="1"/>
  <c r="F80"/>
  <c r="E80"/>
  <c r="I74"/>
  <c r="H71"/>
  <c r="H66"/>
  <c r="H67" s="1"/>
  <c r="E61"/>
  <c r="E60" s="1"/>
  <c r="F55"/>
  <c r="E55"/>
  <c r="F42"/>
  <c r="I32"/>
  <c r="G32"/>
  <c r="F32"/>
  <c r="E32"/>
  <c r="E31"/>
  <c r="H24"/>
  <c r="E24"/>
  <c r="J999"/>
  <c r="J440"/>
  <c r="J426"/>
  <c r="J1048"/>
  <c r="J1046" s="1"/>
  <c r="J1043" s="1"/>
  <c r="J1045" s="1"/>
  <c r="J648"/>
  <c r="J645" s="1"/>
  <c r="J74"/>
  <c r="J279"/>
  <c r="J280" s="1"/>
  <c r="J263"/>
  <c r="J264" s="1"/>
  <c r="E379" l="1"/>
  <c r="E380" s="1"/>
  <c r="I327"/>
  <c r="I329" s="1"/>
  <c r="F819"/>
  <c r="F815" s="1"/>
  <c r="F816" s="1"/>
  <c r="J327"/>
  <c r="J329" s="1"/>
  <c r="L881"/>
  <c r="H30"/>
  <c r="G283"/>
  <c r="E362"/>
  <c r="E363" s="1"/>
  <c r="F245"/>
  <c r="F241" s="1"/>
  <c r="F242" s="1"/>
  <c r="G352"/>
  <c r="G353" s="1"/>
  <c r="G368"/>
  <c r="G369" s="1"/>
  <c r="G557"/>
  <c r="G558" s="1"/>
  <c r="G71"/>
  <c r="G179"/>
  <c r="G180" s="1"/>
  <c r="P172"/>
  <c r="I478"/>
  <c r="I41" s="1"/>
  <c r="H701"/>
  <c r="J42"/>
  <c r="J599"/>
  <c r="J597" s="1"/>
  <c r="I31"/>
  <c r="L984"/>
  <c r="D670"/>
  <c r="E952"/>
  <c r="E951" s="1"/>
  <c r="E974"/>
  <c r="G967"/>
  <c r="G966" s="1"/>
  <c r="G976"/>
  <c r="I966"/>
  <c r="I968" s="1"/>
  <c r="I977"/>
  <c r="F302"/>
  <c r="H303"/>
  <c r="H302" s="1"/>
  <c r="L901"/>
  <c r="F971"/>
  <c r="F972"/>
  <c r="F974"/>
  <c r="F966"/>
  <c r="F976"/>
  <c r="H966"/>
  <c r="H968" s="1"/>
  <c r="H977"/>
  <c r="G952"/>
  <c r="G951" s="1"/>
  <c r="G974"/>
  <c r="G303"/>
  <c r="F347"/>
  <c r="F343" s="1"/>
  <c r="F344" s="1"/>
  <c r="F311"/>
  <c r="F312" s="1"/>
  <c r="L1010"/>
  <c r="E972"/>
  <c r="L972" s="1"/>
  <c r="L1045"/>
  <c r="J311"/>
  <c r="J313" s="1"/>
  <c r="I318"/>
  <c r="I311"/>
  <c r="I313" s="1"/>
  <c r="F1034"/>
  <c r="F1030" s="1"/>
  <c r="F1031" s="1"/>
  <c r="F1037"/>
  <c r="H1034"/>
  <c r="H1032" s="1"/>
  <c r="H1030" s="1"/>
  <c r="H1038"/>
  <c r="H1026" s="1"/>
  <c r="H1024" s="1"/>
  <c r="E1034"/>
  <c r="E1030" s="1"/>
  <c r="E1031" s="1"/>
  <c r="E1037"/>
  <c r="G1034"/>
  <c r="G1030" s="1"/>
  <c r="G1031" s="1"/>
  <c r="G1037"/>
  <c r="I1034"/>
  <c r="I1030" s="1"/>
  <c r="I1032" s="1"/>
  <c r="I1038"/>
  <c r="I1026" s="1"/>
  <c r="I1024" s="1"/>
  <c r="L1044"/>
  <c r="D1034"/>
  <c r="D1030" s="1"/>
  <c r="D1031" s="1"/>
  <c r="D1037"/>
  <c r="L932"/>
  <c r="F910"/>
  <c r="F906" s="1"/>
  <c r="F900" s="1"/>
  <c r="H906"/>
  <c r="H905" s="1"/>
  <c r="L905" s="1"/>
  <c r="H907"/>
  <c r="H902"/>
  <c r="H900" s="1"/>
  <c r="H842"/>
  <c r="H840"/>
  <c r="L828"/>
  <c r="L829"/>
  <c r="G680"/>
  <c r="G681" s="1"/>
  <c r="F228"/>
  <c r="F225" s="1"/>
  <c r="F226" s="1"/>
  <c r="H821"/>
  <c r="L821" s="1"/>
  <c r="L159"/>
  <c r="G500"/>
  <c r="G501" s="1"/>
  <c r="H606"/>
  <c r="H608" s="1"/>
  <c r="F112"/>
  <c r="F107" s="1"/>
  <c r="F108" s="1"/>
  <c r="G228"/>
  <c r="L805"/>
  <c r="D803"/>
  <c r="G733"/>
  <c r="G734" s="1"/>
  <c r="G737"/>
  <c r="E750"/>
  <c r="E751" s="1"/>
  <c r="E754"/>
  <c r="H750"/>
  <c r="H752" s="1"/>
  <c r="L752" s="1"/>
  <c r="H733"/>
  <c r="H735" s="1"/>
  <c r="L735" s="1"/>
  <c r="H738"/>
  <c r="L790"/>
  <c r="D733"/>
  <c r="D734" s="1"/>
  <c r="D737"/>
  <c r="F733"/>
  <c r="F734" s="1"/>
  <c r="F737"/>
  <c r="E733"/>
  <c r="E734" s="1"/>
  <c r="E737"/>
  <c r="F750"/>
  <c r="F751" s="1"/>
  <c r="F754"/>
  <c r="D750"/>
  <c r="D751" s="1"/>
  <c r="D754"/>
  <c r="F283"/>
  <c r="L566"/>
  <c r="G687"/>
  <c r="G691"/>
  <c r="G692" s="1"/>
  <c r="G695"/>
  <c r="I683"/>
  <c r="I685" s="1"/>
  <c r="I701"/>
  <c r="F719"/>
  <c r="F723"/>
  <c r="H719"/>
  <c r="H721"/>
  <c r="L721" s="1"/>
  <c r="H687"/>
  <c r="D708"/>
  <c r="D712"/>
  <c r="E687"/>
  <c r="E691"/>
  <c r="E692" s="1"/>
  <c r="E695"/>
  <c r="E680"/>
  <c r="E681" s="1"/>
  <c r="E698"/>
  <c r="G719"/>
  <c r="G720" s="1"/>
  <c r="G723"/>
  <c r="H691"/>
  <c r="H696"/>
  <c r="E674"/>
  <c r="G471"/>
  <c r="F488"/>
  <c r="F489" s="1"/>
  <c r="G470"/>
  <c r="I956"/>
  <c r="I958" s="1"/>
  <c r="F471"/>
  <c r="G753"/>
  <c r="L753" s="1"/>
  <c r="G683"/>
  <c r="G684" s="1"/>
  <c r="F470"/>
  <c r="F658"/>
  <c r="F662"/>
  <c r="H658"/>
  <c r="H663"/>
  <c r="D658"/>
  <c r="D662"/>
  <c r="L646"/>
  <c r="E658"/>
  <c r="E662"/>
  <c r="G658"/>
  <c r="G662"/>
  <c r="I658"/>
  <c r="I663"/>
  <c r="F580"/>
  <c r="F581" s="1"/>
  <c r="F584"/>
  <c r="H580"/>
  <c r="H582" s="1"/>
  <c r="H585"/>
  <c r="E591"/>
  <c r="E592" s="1"/>
  <c r="E595"/>
  <c r="F606"/>
  <c r="F607" s="1"/>
  <c r="F610"/>
  <c r="F597"/>
  <c r="F598" s="1"/>
  <c r="F613"/>
  <c r="L615"/>
  <c r="E616"/>
  <c r="F624"/>
  <c r="L624" s="1"/>
  <c r="F627"/>
  <c r="L627" s="1"/>
  <c r="D594"/>
  <c r="D598"/>
  <c r="E580"/>
  <c r="E581" s="1"/>
  <c r="E584"/>
  <c r="G580"/>
  <c r="G581" s="1"/>
  <c r="G584"/>
  <c r="I580"/>
  <c r="I582" s="1"/>
  <c r="I585"/>
  <c r="H594"/>
  <c r="H599"/>
  <c r="E606"/>
  <c r="E607" s="1"/>
  <c r="E610"/>
  <c r="G606"/>
  <c r="G607" s="1"/>
  <c r="G610"/>
  <c r="G597"/>
  <c r="G598" s="1"/>
  <c r="G613"/>
  <c r="D580"/>
  <c r="D581" s="1"/>
  <c r="D584"/>
  <c r="D606"/>
  <c r="D607" s="1"/>
  <c r="D610"/>
  <c r="D635"/>
  <c r="D639"/>
  <c r="F577"/>
  <c r="F578" s="1"/>
  <c r="F396"/>
  <c r="F397" s="1"/>
  <c r="H396"/>
  <c r="H398" s="1"/>
  <c r="E436"/>
  <c r="E437" s="1"/>
  <c r="I436"/>
  <c r="I437" s="1"/>
  <c r="F450"/>
  <c r="F451" s="1"/>
  <c r="L456"/>
  <c r="G457"/>
  <c r="G51"/>
  <c r="G52" s="1"/>
  <c r="G485"/>
  <c r="E487"/>
  <c r="E489"/>
  <c r="E500"/>
  <c r="E501" s="1"/>
  <c r="E504"/>
  <c r="I495"/>
  <c r="I497" s="1"/>
  <c r="I505"/>
  <c r="F511"/>
  <c r="F512" s="1"/>
  <c r="F515"/>
  <c r="D450"/>
  <c r="D451" s="1"/>
  <c r="D422"/>
  <c r="D423" s="1"/>
  <c r="D396"/>
  <c r="D397" s="1"/>
  <c r="D500"/>
  <c r="D504"/>
  <c r="D487"/>
  <c r="D489"/>
  <c r="J436"/>
  <c r="J437" s="1"/>
  <c r="J422"/>
  <c r="J423" s="1"/>
  <c r="G396"/>
  <c r="G397" s="1"/>
  <c r="G408"/>
  <c r="G409" s="1"/>
  <c r="I408"/>
  <c r="I409" s="1"/>
  <c r="G422"/>
  <c r="G423" s="1"/>
  <c r="I422"/>
  <c r="I423" s="1"/>
  <c r="F436"/>
  <c r="F437" s="1"/>
  <c r="H436"/>
  <c r="H437" s="1"/>
  <c r="L442"/>
  <c r="G443"/>
  <c r="E450"/>
  <c r="E451" s="1"/>
  <c r="I450"/>
  <c r="I451" s="1"/>
  <c r="G487"/>
  <c r="G489"/>
  <c r="F500"/>
  <c r="F495" s="1"/>
  <c r="F496" s="1"/>
  <c r="F504"/>
  <c r="H505"/>
  <c r="H495"/>
  <c r="H497" s="1"/>
  <c r="E511"/>
  <c r="E512" s="1"/>
  <c r="E515"/>
  <c r="H55"/>
  <c r="H57" s="1"/>
  <c r="H490"/>
  <c r="D436"/>
  <c r="D437" s="1"/>
  <c r="D408"/>
  <c r="D409" s="1"/>
  <c r="D511"/>
  <c r="D512" s="1"/>
  <c r="D515"/>
  <c r="E311"/>
  <c r="E312" s="1"/>
  <c r="H311"/>
  <c r="H313" s="1"/>
  <c r="F51"/>
  <c r="F52" s="1"/>
  <c r="F485"/>
  <c r="I51"/>
  <c r="I53" s="1"/>
  <c r="I486"/>
  <c r="H51"/>
  <c r="H53" s="1"/>
  <c r="H486"/>
  <c r="E51"/>
  <c r="E52" s="1"/>
  <c r="E485"/>
  <c r="G316"/>
  <c r="G379"/>
  <c r="G380" s="1"/>
  <c r="G386"/>
  <c r="I379"/>
  <c r="I381" s="1"/>
  <c r="I387"/>
  <c r="H352"/>
  <c r="H354" s="1"/>
  <c r="H373"/>
  <c r="J352"/>
  <c r="J373"/>
  <c r="D379"/>
  <c r="D380" s="1"/>
  <c r="D386"/>
  <c r="E327"/>
  <c r="E328" s="1"/>
  <c r="G362"/>
  <c r="G363" s="1"/>
  <c r="H379"/>
  <c r="H381" s="1"/>
  <c r="H387"/>
  <c r="I352"/>
  <c r="I354" s="1"/>
  <c r="I373"/>
  <c r="D368"/>
  <c r="D372"/>
  <c r="L372" s="1"/>
  <c r="E956"/>
  <c r="E957" s="1"/>
  <c r="E297"/>
  <c r="E48"/>
  <c r="E49" s="1"/>
  <c r="E304"/>
  <c r="H347"/>
  <c r="J303"/>
  <c r="J48" s="1"/>
  <c r="J50" s="1"/>
  <c r="J321"/>
  <c r="D303"/>
  <c r="D320"/>
  <c r="D347"/>
  <c r="H297"/>
  <c r="H296" s="1"/>
  <c r="F327"/>
  <c r="F328" s="1"/>
  <c r="F333"/>
  <c r="H327"/>
  <c r="H329" s="1"/>
  <c r="H334"/>
  <c r="E347"/>
  <c r="I347"/>
  <c r="E349"/>
  <c r="E350" s="1"/>
  <c r="E353"/>
  <c r="I303"/>
  <c r="I305" s="1"/>
  <c r="I321"/>
  <c r="D327"/>
  <c r="D328" s="1"/>
  <c r="D333"/>
  <c r="G327"/>
  <c r="G328" s="1"/>
  <c r="G270"/>
  <c r="G271" s="1"/>
  <c r="G273"/>
  <c r="G287"/>
  <c r="G288" s="1"/>
  <c r="G290"/>
  <c r="F270"/>
  <c r="F271" s="1"/>
  <c r="F273"/>
  <c r="F287"/>
  <c r="F288" s="1"/>
  <c r="F290"/>
  <c r="H241"/>
  <c r="H242" s="1"/>
  <c r="G245"/>
  <c r="G248"/>
  <c r="G82"/>
  <c r="G83" s="1"/>
  <c r="G183"/>
  <c r="F82"/>
  <c r="F83" s="1"/>
  <c r="F183"/>
  <c r="G67"/>
  <c r="F213"/>
  <c r="G47"/>
  <c r="H483"/>
  <c r="E683"/>
  <c r="E684" s="1"/>
  <c r="F192"/>
  <c r="F189" s="1"/>
  <c r="F190" s="1"/>
  <c r="H207"/>
  <c r="H208" s="1"/>
  <c r="G170"/>
  <c r="G169" s="1"/>
  <c r="E135"/>
  <c r="E136" s="1"/>
  <c r="E141"/>
  <c r="F155"/>
  <c r="F150" s="1"/>
  <c r="F157"/>
  <c r="F169"/>
  <c r="F69"/>
  <c r="F28" s="1"/>
  <c r="F177"/>
  <c r="F178" s="1"/>
  <c r="F180"/>
  <c r="H155"/>
  <c r="H150" s="1"/>
  <c r="H152" s="1"/>
  <c r="H158"/>
  <c r="F135"/>
  <c r="F136" s="1"/>
  <c r="F141"/>
  <c r="G69"/>
  <c r="G73"/>
  <c r="G177"/>
  <c r="G178" s="1"/>
  <c r="F73"/>
  <c r="E962"/>
  <c r="D112"/>
  <c r="D107" s="1"/>
  <c r="D108" s="1"/>
  <c r="D96"/>
  <c r="D91" s="1"/>
  <c r="D92" s="1"/>
  <c r="D74"/>
  <c r="D75" s="1"/>
  <c r="E112"/>
  <c r="E107" s="1"/>
  <c r="E108" s="1"/>
  <c r="G112"/>
  <c r="G107" s="1"/>
  <c r="G108" s="1"/>
  <c r="F126"/>
  <c r="F128"/>
  <c r="E126"/>
  <c r="E128"/>
  <c r="G126"/>
  <c r="G128"/>
  <c r="H112"/>
  <c r="H107" s="1"/>
  <c r="H108" s="1"/>
  <c r="H96"/>
  <c r="H91" s="1"/>
  <c r="H93" s="1"/>
  <c r="H99"/>
  <c r="I63"/>
  <c r="I76"/>
  <c r="J63"/>
  <c r="J76"/>
  <c r="H70"/>
  <c r="D930"/>
  <c r="D802"/>
  <c r="L802" s="1"/>
  <c r="D767"/>
  <c r="D768" s="1"/>
  <c r="G25"/>
  <c r="H26"/>
  <c r="H27" s="1"/>
  <c r="E54"/>
  <c r="E56"/>
  <c r="G54"/>
  <c r="G56"/>
  <c r="F54"/>
  <c r="F56"/>
  <c r="G26"/>
  <c r="E46"/>
  <c r="F68"/>
  <c r="F27" s="1"/>
  <c r="F72"/>
  <c r="F33" s="1"/>
  <c r="L231"/>
  <c r="L267"/>
  <c r="L319"/>
  <c r="E471"/>
  <c r="L773"/>
  <c r="L819"/>
  <c r="L824"/>
  <c r="L852"/>
  <c r="L856"/>
  <c r="L332"/>
  <c r="L426"/>
  <c r="I47"/>
  <c r="L246"/>
  <c r="L251"/>
  <c r="L284"/>
  <c r="L400"/>
  <c r="L414"/>
  <c r="L428"/>
  <c r="G478"/>
  <c r="G41" s="1"/>
  <c r="L645"/>
  <c r="F680"/>
  <c r="F681" s="1"/>
  <c r="L759"/>
  <c r="L780"/>
  <c r="L877"/>
  <c r="L916"/>
  <c r="L920"/>
  <c r="L924"/>
  <c r="H888"/>
  <c r="H886" s="1"/>
  <c r="L886" s="1"/>
  <c r="L999"/>
  <c r="D316"/>
  <c r="D478"/>
  <c r="D475"/>
  <c r="H487"/>
  <c r="L641"/>
  <c r="L675"/>
  <c r="L689"/>
  <c r="L694"/>
  <c r="L711"/>
  <c r="L722"/>
  <c r="L820"/>
  <c r="L831"/>
  <c r="L854"/>
  <c r="L933"/>
  <c r="L935"/>
  <c r="L937"/>
  <c r="L986"/>
  <c r="L1012"/>
  <c r="L1043"/>
  <c r="D352"/>
  <c r="L140"/>
  <c r="L143"/>
  <c r="F67"/>
  <c r="L214"/>
  <c r="E483"/>
  <c r="L525"/>
  <c r="L528"/>
  <c r="F483"/>
  <c r="F46" s="1"/>
  <c r="E767"/>
  <c r="E768" s="1"/>
  <c r="H962"/>
  <c r="H47" s="1"/>
  <c r="L983"/>
  <c r="D554"/>
  <c r="L142"/>
  <c r="L156"/>
  <c r="L272"/>
  <c r="L371"/>
  <c r="L440"/>
  <c r="L612"/>
  <c r="L626"/>
  <c r="L648"/>
  <c r="L676"/>
  <c r="L697"/>
  <c r="L736"/>
  <c r="L742"/>
  <c r="L793"/>
  <c r="L844"/>
  <c r="L890"/>
  <c r="L911"/>
  <c r="L385"/>
  <c r="L181"/>
  <c r="L182"/>
  <c r="G213"/>
  <c r="L175"/>
  <c r="L176"/>
  <c r="L171"/>
  <c r="L193"/>
  <c r="L172"/>
  <c r="G97"/>
  <c r="L127"/>
  <c r="L100"/>
  <c r="L113"/>
  <c r="L973"/>
  <c r="L978"/>
  <c r="L1046"/>
  <c r="L1048"/>
  <c r="H469"/>
  <c r="H674"/>
  <c r="G767"/>
  <c r="D1024"/>
  <c r="D1022" s="1"/>
  <c r="D1018" s="1"/>
  <c r="D1019" s="1"/>
  <c r="D975"/>
  <c r="D959"/>
  <c r="F422"/>
  <c r="F423" s="1"/>
  <c r="F173"/>
  <c r="F71"/>
  <c r="H80"/>
  <c r="H77" s="1"/>
  <c r="E77"/>
  <c r="E78" s="1"/>
  <c r="F101"/>
  <c r="F97" s="1"/>
  <c r="F98" s="1"/>
  <c r="G192"/>
  <c r="I30"/>
  <c r="E97"/>
  <c r="F408"/>
  <c r="F409" s="1"/>
  <c r="E422"/>
  <c r="E423" s="1"/>
  <c r="E478"/>
  <c r="G962"/>
  <c r="I962"/>
  <c r="F947"/>
  <c r="H368"/>
  <c r="J368"/>
  <c r="J370" s="1"/>
  <c r="I368"/>
  <c r="G174"/>
  <c r="F478"/>
  <c r="F41" s="1"/>
  <c r="H478"/>
  <c r="H41" s="1"/>
  <c r="F767"/>
  <c r="G956"/>
  <c r="G957" s="1"/>
  <c r="E959"/>
  <c r="E960" s="1"/>
  <c r="G959"/>
  <c r="G960" s="1"/>
  <c r="E966"/>
  <c r="E967" s="1"/>
  <c r="F1025"/>
  <c r="E408"/>
  <c r="E409" s="1"/>
  <c r="F683"/>
  <c r="E554"/>
  <c r="E555" s="1"/>
  <c r="I554"/>
  <c r="G30"/>
  <c r="G436"/>
  <c r="G469"/>
  <c r="I469"/>
  <c r="G674"/>
  <c r="J379"/>
  <c r="I677"/>
  <c r="G347"/>
  <c r="G450"/>
  <c r="G451" s="1"/>
  <c r="G554"/>
  <c r="G594"/>
  <c r="J606"/>
  <c r="I594"/>
  <c r="F674"/>
  <c r="F967"/>
  <c r="F554"/>
  <c r="E635"/>
  <c r="E636" s="1"/>
  <c r="F956"/>
  <c r="F957" s="1"/>
  <c r="H956"/>
  <c r="H958" s="1"/>
  <c r="J561"/>
  <c r="J484" s="1"/>
  <c r="J965"/>
  <c r="J61" s="1"/>
  <c r="J975"/>
  <c r="J1009"/>
  <c r="L1009" s="1"/>
  <c r="J560"/>
  <c r="J1036"/>
  <c r="J348"/>
  <c r="J661"/>
  <c r="J583"/>
  <c r="J412"/>
  <c r="J454"/>
  <c r="J568"/>
  <c r="J565" s="1"/>
  <c r="J700"/>
  <c r="J686"/>
  <c r="J483" s="1"/>
  <c r="J514"/>
  <c r="J511" s="1"/>
  <c r="J503"/>
  <c r="J31"/>
  <c r="J470"/>
  <c r="J32"/>
  <c r="L32" s="1"/>
  <c r="G600" l="1"/>
  <c r="L600" s="1"/>
  <c r="F479"/>
  <c r="L179"/>
  <c r="G677"/>
  <c r="G678" s="1"/>
  <c r="G349"/>
  <c r="G350" s="1"/>
  <c r="E480"/>
  <c r="E481" s="1"/>
  <c r="H48"/>
  <c r="H50" s="1"/>
  <c r="F279"/>
  <c r="F280" s="1"/>
  <c r="E298"/>
  <c r="E296"/>
  <c r="G479"/>
  <c r="G42" s="1"/>
  <c r="L42" s="1"/>
  <c r="F594"/>
  <c r="F595" s="1"/>
  <c r="L228"/>
  <c r="L902"/>
  <c r="L245"/>
  <c r="L25"/>
  <c r="G98"/>
  <c r="G81"/>
  <c r="G77" s="1"/>
  <c r="G225"/>
  <c r="G226" s="1"/>
  <c r="M226" s="1"/>
  <c r="L80"/>
  <c r="H74"/>
  <c r="J557"/>
  <c r="J559" s="1"/>
  <c r="J478"/>
  <c r="J41" s="1"/>
  <c r="H299"/>
  <c r="H480"/>
  <c r="H482"/>
  <c r="J354"/>
  <c r="I480"/>
  <c r="I482" s="1"/>
  <c r="F48"/>
  <c r="F49" s="1"/>
  <c r="G66"/>
  <c r="G24" s="1"/>
  <c r="E677"/>
  <c r="E678" s="1"/>
  <c r="E475"/>
  <c r="E476" s="1"/>
  <c r="I302"/>
  <c r="I297" s="1"/>
  <c r="I296" s="1"/>
  <c r="E30"/>
  <c r="L488"/>
  <c r="L910"/>
  <c r="L687"/>
  <c r="L952"/>
  <c r="F469"/>
  <c r="L423"/>
  <c r="L906"/>
  <c r="L283"/>
  <c r="H305"/>
  <c r="F70"/>
  <c r="F229"/>
  <c r="I349"/>
  <c r="I351" s="1"/>
  <c r="E950"/>
  <c r="L951"/>
  <c r="F66"/>
  <c r="G229"/>
  <c r="D953"/>
  <c r="D954" s="1"/>
  <c r="D960"/>
  <c r="I1022"/>
  <c r="I1018" s="1"/>
  <c r="I1020" s="1"/>
  <c r="I959"/>
  <c r="I953" s="1"/>
  <c r="H1022"/>
  <c r="H1018" s="1"/>
  <c r="H1020" s="1"/>
  <c r="H959"/>
  <c r="H961" s="1"/>
  <c r="D966"/>
  <c r="D967" s="1"/>
  <c r="D976"/>
  <c r="D944"/>
  <c r="H349"/>
  <c r="J966"/>
  <c r="J968" s="1"/>
  <c r="J977"/>
  <c r="F297"/>
  <c r="G304"/>
  <c r="G302"/>
  <c r="G48"/>
  <c r="G49" s="1"/>
  <c r="E343"/>
  <c r="E344" s="1"/>
  <c r="L69"/>
  <c r="L73"/>
  <c r="G495"/>
  <c r="G496" s="1"/>
  <c r="L82"/>
  <c r="L1031"/>
  <c r="J1034"/>
  <c r="J1030" s="1"/>
  <c r="J1038"/>
  <c r="J1026" s="1"/>
  <c r="J1024" s="1"/>
  <c r="L947"/>
  <c r="F948"/>
  <c r="F949" s="1"/>
  <c r="H909"/>
  <c r="L907"/>
  <c r="L930"/>
  <c r="D931"/>
  <c r="L931" s="1"/>
  <c r="H815"/>
  <c r="H823"/>
  <c r="F263"/>
  <c r="F264" s="1"/>
  <c r="I48"/>
  <c r="I50" s="1"/>
  <c r="F30"/>
  <c r="G279"/>
  <c r="G280" s="1"/>
  <c r="L55"/>
  <c r="L733"/>
  <c r="L734"/>
  <c r="H54"/>
  <c r="L54" s="1"/>
  <c r="F487"/>
  <c r="L487" s="1"/>
  <c r="L135"/>
  <c r="F768"/>
  <c r="G768"/>
  <c r="E495"/>
  <c r="E496" s="1"/>
  <c r="G750"/>
  <c r="G754"/>
  <c r="L112"/>
  <c r="L170"/>
  <c r="J691"/>
  <c r="J680" s="1"/>
  <c r="J682" s="1"/>
  <c r="J701"/>
  <c r="H680"/>
  <c r="H693"/>
  <c r="L693" s="1"/>
  <c r="L708"/>
  <c r="D709"/>
  <c r="L709" s="1"/>
  <c r="F691"/>
  <c r="F692" s="1"/>
  <c r="L692" s="1"/>
  <c r="F720"/>
  <c r="I577"/>
  <c r="I579" s="1"/>
  <c r="I670"/>
  <c r="I672" s="1"/>
  <c r="I679"/>
  <c r="F480"/>
  <c r="F481" s="1"/>
  <c r="F684"/>
  <c r="H685"/>
  <c r="E577"/>
  <c r="E578" s="1"/>
  <c r="L68"/>
  <c r="L155"/>
  <c r="L225"/>
  <c r="F34"/>
  <c r="L303"/>
  <c r="F501"/>
  <c r="D577"/>
  <c r="D578" s="1"/>
  <c r="G577"/>
  <c r="G578" s="1"/>
  <c r="H577"/>
  <c r="J658"/>
  <c r="L658" s="1"/>
  <c r="J663"/>
  <c r="D655"/>
  <c r="D656" s="1"/>
  <c r="D659"/>
  <c r="H655"/>
  <c r="H660"/>
  <c r="F655"/>
  <c r="F659"/>
  <c r="L396"/>
  <c r="I655"/>
  <c r="I660"/>
  <c r="G655"/>
  <c r="G659"/>
  <c r="E655"/>
  <c r="E656" s="1"/>
  <c r="E659"/>
  <c r="L27"/>
  <c r="G28"/>
  <c r="G263"/>
  <c r="G264" s="1"/>
  <c r="L126"/>
  <c r="J580"/>
  <c r="J582" s="1"/>
  <c r="J585"/>
  <c r="D632"/>
  <c r="D633" s="1"/>
  <c r="D636"/>
  <c r="H591"/>
  <c r="H593" s="1"/>
  <c r="H596"/>
  <c r="D591"/>
  <c r="D592" s="1"/>
  <c r="D595"/>
  <c r="F621"/>
  <c r="F625"/>
  <c r="L607"/>
  <c r="G591"/>
  <c r="G592" s="1"/>
  <c r="G595"/>
  <c r="F591"/>
  <c r="F592" s="1"/>
  <c r="L107"/>
  <c r="L606"/>
  <c r="J608"/>
  <c r="L608" s="1"/>
  <c r="I591"/>
  <c r="I593" s="1"/>
  <c r="I596"/>
  <c r="L565"/>
  <c r="J567"/>
  <c r="L567" s="1"/>
  <c r="J408"/>
  <c r="J409" s="1"/>
  <c r="I551"/>
  <c r="I553" s="1"/>
  <c r="I556"/>
  <c r="D473"/>
  <c r="D476"/>
  <c r="I500"/>
  <c r="I502"/>
  <c r="J362"/>
  <c r="J364" s="1"/>
  <c r="L327"/>
  <c r="J349"/>
  <c r="J351" s="1"/>
  <c r="L470"/>
  <c r="L503"/>
  <c r="J505"/>
  <c r="J495"/>
  <c r="J450"/>
  <c r="J451" s="1"/>
  <c r="F551"/>
  <c r="F552" s="1"/>
  <c r="F555"/>
  <c r="G551"/>
  <c r="G552" s="1"/>
  <c r="G555"/>
  <c r="L436"/>
  <c r="G437"/>
  <c r="H471"/>
  <c r="H31" s="1"/>
  <c r="D551"/>
  <c r="D552" s="1"/>
  <c r="D555"/>
  <c r="E469"/>
  <c r="H502"/>
  <c r="H500"/>
  <c r="D495"/>
  <c r="D496" s="1"/>
  <c r="D501"/>
  <c r="L484"/>
  <c r="J486"/>
  <c r="G317"/>
  <c r="G311"/>
  <c r="G312" s="1"/>
  <c r="H362"/>
  <c r="H364" s="1"/>
  <c r="H370"/>
  <c r="D63"/>
  <c r="D64" s="1"/>
  <c r="L379"/>
  <c r="J381"/>
  <c r="I362"/>
  <c r="I364" s="1"/>
  <c r="I370"/>
  <c r="D362"/>
  <c r="D363" s="1"/>
  <c r="D369"/>
  <c r="L373"/>
  <c r="D349"/>
  <c r="D343" s="1"/>
  <c r="D344" s="1"/>
  <c r="D353"/>
  <c r="D311"/>
  <c r="D317"/>
  <c r="D302"/>
  <c r="D304"/>
  <c r="J302"/>
  <c r="J305"/>
  <c r="G34"/>
  <c r="L348"/>
  <c r="G241"/>
  <c r="L177"/>
  <c r="L169"/>
  <c r="G207"/>
  <c r="F207"/>
  <c r="F208" s="1"/>
  <c r="L174"/>
  <c r="G121"/>
  <c r="G122" s="1"/>
  <c r="E121"/>
  <c r="L150"/>
  <c r="F151"/>
  <c r="F166"/>
  <c r="F167" s="1"/>
  <c r="F121"/>
  <c r="F122" s="1"/>
  <c r="L352"/>
  <c r="G96"/>
  <c r="G91" s="1"/>
  <c r="L674"/>
  <c r="L888"/>
  <c r="L72"/>
  <c r="E96"/>
  <c r="E91" s="1"/>
  <c r="E92" s="1"/>
  <c r="E98"/>
  <c r="F96"/>
  <c r="F91" s="1"/>
  <c r="F92" s="1"/>
  <c r="F77"/>
  <c r="F78" s="1"/>
  <c r="F31"/>
  <c r="F26"/>
  <c r="F677"/>
  <c r="F678" s="1"/>
  <c r="L1002"/>
  <c r="I29"/>
  <c r="H28"/>
  <c r="L61"/>
  <c r="J60"/>
  <c r="L213"/>
  <c r="L67"/>
  <c r="L900"/>
  <c r="L1025"/>
  <c r="L316"/>
  <c r="E551"/>
  <c r="E552" s="1"/>
  <c r="L422"/>
  <c r="L1036"/>
  <c r="L97"/>
  <c r="L514"/>
  <c r="L483"/>
  <c r="L101"/>
  <c r="L700"/>
  <c r="L661"/>
  <c r="L568"/>
  <c r="L965"/>
  <c r="L686"/>
  <c r="E632"/>
  <c r="E633" s="1"/>
  <c r="E41"/>
  <c r="L368"/>
  <c r="L561"/>
  <c r="L454"/>
  <c r="L975"/>
  <c r="L609"/>
  <c r="L583"/>
  <c r="L560"/>
  <c r="L412"/>
  <c r="G189"/>
  <c r="L192"/>
  <c r="E953"/>
  <c r="E954" s="1"/>
  <c r="E74"/>
  <c r="E75" s="1"/>
  <c r="H46"/>
  <c r="F81"/>
  <c r="E43"/>
  <c r="E44" s="1"/>
  <c r="F1024"/>
  <c r="F962"/>
  <c r="F959"/>
  <c r="R67"/>
  <c r="G173"/>
  <c r="G953"/>
  <c r="G954" s="1"/>
  <c r="G670"/>
  <c r="J47"/>
  <c r="J956"/>
  <c r="H287"/>
  <c r="H288" s="1"/>
  <c r="H289" s="1"/>
  <c r="H274"/>
  <c r="L274" s="1"/>
  <c r="J51"/>
  <c r="J46"/>
  <c r="J30"/>
  <c r="J347"/>
  <c r="J683"/>
  <c r="J469"/>
  <c r="J962"/>
  <c r="D945" l="1"/>
  <c r="D943"/>
  <c r="L479"/>
  <c r="G343"/>
  <c r="G344" s="1"/>
  <c r="F298"/>
  <c r="F296"/>
  <c r="E670"/>
  <c r="E671" s="1"/>
  <c r="J554"/>
  <c r="J556" s="1"/>
  <c r="F47"/>
  <c r="G74"/>
  <c r="G75" s="1"/>
  <c r="P77"/>
  <c r="G78"/>
  <c r="L580"/>
  <c r="O24"/>
  <c r="H43"/>
  <c r="T66"/>
  <c r="Q171"/>
  <c r="P174"/>
  <c r="L471"/>
  <c r="H79"/>
  <c r="I343"/>
  <c r="I345" s="1"/>
  <c r="L344"/>
  <c r="H45"/>
  <c r="H682"/>
  <c r="O680"/>
  <c r="E472"/>
  <c r="E473" s="1"/>
  <c r="H953"/>
  <c r="H944" s="1"/>
  <c r="H943" s="1"/>
  <c r="E29"/>
  <c r="L66"/>
  <c r="E38"/>
  <c r="E39" s="1"/>
  <c r="L1034"/>
  <c r="D465"/>
  <c r="F953"/>
  <c r="F954" s="1"/>
  <c r="F960"/>
  <c r="J1022"/>
  <c r="J1018" s="1"/>
  <c r="J1020" s="1"/>
  <c r="L1020" s="1"/>
  <c r="J959"/>
  <c r="J961" s="1"/>
  <c r="I961"/>
  <c r="I43"/>
  <c r="I45" s="1"/>
  <c r="L956"/>
  <c r="J958"/>
  <c r="F944"/>
  <c r="I944"/>
  <c r="I943" s="1"/>
  <c r="Q954" s="1"/>
  <c r="I955"/>
  <c r="H351"/>
  <c r="L351" s="1"/>
  <c r="H343"/>
  <c r="L450"/>
  <c r="G297"/>
  <c r="L302"/>
  <c r="H677"/>
  <c r="H679" s="1"/>
  <c r="L1026"/>
  <c r="L1030"/>
  <c r="J1032"/>
  <c r="L1032" s="1"/>
  <c r="G944"/>
  <c r="H817"/>
  <c r="L815"/>
  <c r="F670"/>
  <c r="F669" s="1"/>
  <c r="L48"/>
  <c r="L691"/>
  <c r="F29"/>
  <c r="I669"/>
  <c r="L680"/>
  <c r="G751"/>
  <c r="L751" s="1"/>
  <c r="L750"/>
  <c r="J577"/>
  <c r="J579" s="1"/>
  <c r="J480"/>
  <c r="J482" s="1"/>
  <c r="J685"/>
  <c r="L578"/>
  <c r="H579"/>
  <c r="H557"/>
  <c r="F74"/>
  <c r="F75" s="1"/>
  <c r="L478"/>
  <c r="L592"/>
  <c r="G669"/>
  <c r="G671"/>
  <c r="G638"/>
  <c r="G656"/>
  <c r="I638"/>
  <c r="I475" s="1"/>
  <c r="I38" s="1"/>
  <c r="I657"/>
  <c r="F638"/>
  <c r="F656"/>
  <c r="L656" s="1"/>
  <c r="H657"/>
  <c r="H638"/>
  <c r="J655"/>
  <c r="J660"/>
  <c r="L408"/>
  <c r="L552"/>
  <c r="F622"/>
  <c r="L622" s="1"/>
  <c r="L621"/>
  <c r="L362"/>
  <c r="L34"/>
  <c r="L469"/>
  <c r="J551"/>
  <c r="J553" s="1"/>
  <c r="J502"/>
  <c r="J500"/>
  <c r="L500" s="1"/>
  <c r="L505"/>
  <c r="J297"/>
  <c r="J296" s="1"/>
  <c r="D297"/>
  <c r="L311"/>
  <c r="D312"/>
  <c r="L349"/>
  <c r="D350"/>
  <c r="L350" s="1"/>
  <c r="I299"/>
  <c r="J343"/>
  <c r="J345" s="1"/>
  <c r="H290"/>
  <c r="L289"/>
  <c r="G242"/>
  <c r="L241"/>
  <c r="L189"/>
  <c r="G190"/>
  <c r="L207"/>
  <c r="G208"/>
  <c r="E122"/>
  <c r="L121"/>
  <c r="L96"/>
  <c r="L91"/>
  <c r="G92"/>
  <c r="L71"/>
  <c r="L26"/>
  <c r="F24"/>
  <c r="L41"/>
  <c r="L51"/>
  <c r="J53"/>
  <c r="L30"/>
  <c r="J29"/>
  <c r="L28"/>
  <c r="L962"/>
  <c r="L77"/>
  <c r="L347"/>
  <c r="J594"/>
  <c r="H279"/>
  <c r="L287"/>
  <c r="F1022"/>
  <c r="L1024"/>
  <c r="L683"/>
  <c r="G43"/>
  <c r="G44" s="1"/>
  <c r="L597"/>
  <c r="L81"/>
  <c r="L46"/>
  <c r="G166"/>
  <c r="Q108" s="1"/>
  <c r="L173"/>
  <c r="E944"/>
  <c r="F43"/>
  <c r="E47"/>
  <c r="E63"/>
  <c r="E64" s="1"/>
  <c r="G31"/>
  <c r="G70"/>
  <c r="L70" s="1"/>
  <c r="H270"/>
  <c r="H271" s="1"/>
  <c r="O247"/>
  <c r="J677"/>
  <c r="J679" s="1"/>
  <c r="E945" l="1"/>
  <c r="E943"/>
  <c r="G945"/>
  <c r="G943"/>
  <c r="F945"/>
  <c r="F943"/>
  <c r="E35"/>
  <c r="E36" s="1"/>
  <c r="D298"/>
  <c r="D296"/>
  <c r="G298"/>
  <c r="L298" s="1"/>
  <c r="G296"/>
  <c r="L296" s="1"/>
  <c r="L47"/>
  <c r="E669"/>
  <c r="L959"/>
  <c r="E465"/>
  <c r="E464" s="1"/>
  <c r="L75"/>
  <c r="H345"/>
  <c r="L345" s="1"/>
  <c r="H475"/>
  <c r="H472" s="1"/>
  <c r="H465" s="1"/>
  <c r="J953"/>
  <c r="J955" s="1"/>
  <c r="H955"/>
  <c r="D466"/>
  <c r="L297"/>
  <c r="H670"/>
  <c r="H672" s="1"/>
  <c r="L343"/>
  <c r="F671"/>
  <c r="L480"/>
  <c r="J299"/>
  <c r="L299" s="1"/>
  <c r="L579"/>
  <c r="J43"/>
  <c r="J45" s="1"/>
  <c r="F63"/>
  <c r="F64" s="1"/>
  <c r="L577"/>
  <c r="L557"/>
  <c r="H554"/>
  <c r="H559"/>
  <c r="H635"/>
  <c r="H640"/>
  <c r="J657"/>
  <c r="L657" s="1"/>
  <c r="J638"/>
  <c r="L655"/>
  <c r="F475"/>
  <c r="F635"/>
  <c r="F639"/>
  <c r="I640"/>
  <c r="I635"/>
  <c r="G639"/>
  <c r="G475"/>
  <c r="V470" s="1"/>
  <c r="G635"/>
  <c r="J591"/>
  <c r="J596"/>
  <c r="L594"/>
  <c r="H29"/>
  <c r="L495"/>
  <c r="J497"/>
  <c r="L279"/>
  <c r="H280"/>
  <c r="L166"/>
  <c r="G167"/>
  <c r="H76"/>
  <c r="E21"/>
  <c r="L31"/>
  <c r="F44"/>
  <c r="L74"/>
  <c r="H263"/>
  <c r="L270"/>
  <c r="J670"/>
  <c r="J672" s="1"/>
  <c r="L677"/>
  <c r="F1018"/>
  <c r="L1022"/>
  <c r="G63"/>
  <c r="G33"/>
  <c r="L33" s="1"/>
  <c r="G29"/>
  <c r="J944" l="1"/>
  <c r="J943" s="1"/>
  <c r="R954" s="1"/>
  <c r="E466"/>
  <c r="L953"/>
  <c r="L638"/>
  <c r="J475"/>
  <c r="J38" s="1"/>
  <c r="R500"/>
  <c r="H669"/>
  <c r="L1018"/>
  <c r="F1019"/>
  <c r="L43"/>
  <c r="H551"/>
  <c r="H556"/>
  <c r="L554"/>
  <c r="G476"/>
  <c r="G38"/>
  <c r="O23" s="1"/>
  <c r="G472"/>
  <c r="I632"/>
  <c r="I634" s="1"/>
  <c r="I637"/>
  <c r="H38"/>
  <c r="H477"/>
  <c r="G632"/>
  <c r="G633" s="1"/>
  <c r="G636"/>
  <c r="I477"/>
  <c r="I472"/>
  <c r="F632"/>
  <c r="F633" s="1"/>
  <c r="F636"/>
  <c r="F476"/>
  <c r="F472"/>
  <c r="F38"/>
  <c r="J635"/>
  <c r="J640"/>
  <c r="H632"/>
  <c r="H637"/>
  <c r="L591"/>
  <c r="J593"/>
  <c r="L593" s="1"/>
  <c r="L263"/>
  <c r="H264"/>
  <c r="G64"/>
  <c r="L64" s="1"/>
  <c r="E20"/>
  <c r="E22"/>
  <c r="J669"/>
  <c r="L670"/>
  <c r="L29"/>
  <c r="L943" l="1"/>
  <c r="H35"/>
  <c r="S42"/>
  <c r="L669"/>
  <c r="H553"/>
  <c r="L553" s="1"/>
  <c r="L551"/>
  <c r="L633"/>
  <c r="J637"/>
  <c r="J632"/>
  <c r="J634" s="1"/>
  <c r="F39"/>
  <c r="F35"/>
  <c r="I35"/>
  <c r="I40"/>
  <c r="H40"/>
  <c r="G39"/>
  <c r="G35"/>
  <c r="H634"/>
  <c r="O472"/>
  <c r="O500"/>
  <c r="J477"/>
  <c r="L475"/>
  <c r="J472"/>
  <c r="F473"/>
  <c r="F465"/>
  <c r="I474"/>
  <c r="I465"/>
  <c r="H474"/>
  <c r="G473"/>
  <c r="G465"/>
  <c r="L635"/>
  <c r="L632" l="1"/>
  <c r="L473"/>
  <c r="L634"/>
  <c r="G36"/>
  <c r="G21"/>
  <c r="H37"/>
  <c r="H21"/>
  <c r="F36"/>
  <c r="F21"/>
  <c r="G466"/>
  <c r="G464"/>
  <c r="H467"/>
  <c r="H464"/>
  <c r="T28" s="1"/>
  <c r="I467"/>
  <c r="I464"/>
  <c r="Q955" s="1"/>
  <c r="F466"/>
  <c r="F464"/>
  <c r="J474"/>
  <c r="L474" s="1"/>
  <c r="L472"/>
  <c r="J465"/>
  <c r="L38"/>
  <c r="J35"/>
  <c r="J40"/>
  <c r="I37"/>
  <c r="L512"/>
  <c r="L513"/>
  <c r="L511"/>
  <c r="T22" l="1"/>
  <c r="L466"/>
  <c r="L36"/>
  <c r="F20"/>
  <c r="F22"/>
  <c r="H23"/>
  <c r="H20"/>
  <c r="G22"/>
  <c r="G20"/>
  <c r="J37"/>
  <c r="L37" s="1"/>
  <c r="L35"/>
  <c r="J467"/>
  <c r="L467" s="1"/>
  <c r="J464"/>
  <c r="R955" s="1"/>
  <c r="L465"/>
  <c r="L464" l="1"/>
  <c r="L22"/>
  <c r="L720"/>
  <c r="E719"/>
  <c r="L719" s="1"/>
  <c r="L771"/>
  <c r="H770"/>
  <c r="L770" s="1"/>
  <c r="H767" l="1"/>
  <c r="H769"/>
  <c r="L769" s="1"/>
  <c r="L767"/>
  <c r="P795" s="1"/>
  <c r="L842"/>
  <c r="L840"/>
  <c r="L873"/>
  <c r="L875"/>
  <c r="L944"/>
  <c r="H946"/>
  <c r="I946"/>
  <c r="J946"/>
  <c r="L24" l="1"/>
  <c r="P28" s="1"/>
  <c r="I21"/>
  <c r="L946"/>
  <c r="J21"/>
  <c r="J23" l="1"/>
  <c r="J20"/>
  <c r="L21"/>
  <c r="I23"/>
  <c r="I20"/>
  <c r="L23" l="1"/>
  <c r="L20"/>
  <c r="L967"/>
  <c r="L966"/>
  <c r="P68"/>
  <c r="O26"/>
  <c r="O145"/>
  <c r="P955"/>
  <c r="L65"/>
  <c r="L63"/>
  <c r="O767" s="1"/>
  <c r="T743" l="1"/>
  <c r="R64"/>
</calcChain>
</file>

<file path=xl/sharedStrings.xml><?xml version="1.0" encoding="utf-8"?>
<sst xmlns="http://schemas.openxmlformats.org/spreadsheetml/2006/main" count="1176" uniqueCount="199">
  <si>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</si>
  <si>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</si>
  <si>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</si>
  <si>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</si>
  <si>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</si>
  <si>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</si>
  <si>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</si>
  <si>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</si>
  <si>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</si>
  <si>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</si>
  <si>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</si>
  <si>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</si>
  <si>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</si>
  <si>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</si>
  <si>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</si>
  <si>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</si>
  <si>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</si>
  <si>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</si>
  <si>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 xml:space="preserve">Внебюджетные средства 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</si>
  <si>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</si>
  <si>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</si>
  <si>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</si>
  <si>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</si>
  <si>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</si>
  <si>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</si>
  <si>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</si>
  <si>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</si>
  <si>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</si>
  <si>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</si>
  <si>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</si>
  <si>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</si>
  <si>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</si>
  <si>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</si>
  <si>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</si>
  <si>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</si>
  <si>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</si>
  <si>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</si>
  <si>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</si>
  <si>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</si>
  <si>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</si>
  <si>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</si>
  <si>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</si>
  <si>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</si>
  <si>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</si>
  <si>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</si>
  <si>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</si>
  <si>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</si>
  <si>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</si>
  <si>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</si>
  <si>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</si>
  <si>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</si>
  <si>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</si>
  <si>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</si>
  <si>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</si>
  <si>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Приложение 8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</si>
  <si>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</si>
  <si>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</si>
  <si>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</si>
  <si>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</si>
  <si>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</si>
  <si>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</si>
  <si>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</si>
  <si>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</si>
  <si>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</si>
  <si>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</si>
  <si>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</si>
  <si>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</si>
  <si>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</si>
  <si>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</si>
  <si>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</si>
  <si>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</si>
  <si>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</si>
  <si>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</si>
  <si>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</si>
  <si>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</si>
  <si>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</si>
  <si>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</si>
  <si>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</si>
  <si>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</si>
  <si>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</si>
  <si>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</si>
  <si>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</si>
  <si>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</si>
  <si>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</si>
  <si>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</si>
  <si>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</si>
  <si>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</si>
  <si>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</si>
  <si>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</si>
  <si>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</si>
  <si>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</si>
  <si>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</si>
  <si>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</si>
  <si>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</si>
  <si>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</si>
  <si>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</si>
  <si>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</si>
  <si>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</si>
  <si>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</si>
  <si>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</si>
  <si>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</si>
  <si>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</si>
  <si>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</si>
  <si>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</si>
  <si>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</si>
  <si>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</si>
  <si>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</si>
  <si>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</si>
  <si>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</si>
  <si>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</si>
  <si>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</si>
  <si>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</si>
  <si>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</si>
  <si>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</si>
  <si>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</si>
  <si>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</si>
  <si>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Реализация мероприятий по благоустройтсву территорий в муниципальных округах и городских округах Ставропольского края</t>
  </si>
  <si>
    <t>средства краевого бюджета, в  т.ч.</t>
  </si>
  <si>
    <t>средства местного бюджета, в т.ч.</t>
  </si>
  <si>
    <t>Приложение № 3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</si>
  <si>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</si>
  <si>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</si>
  <si>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</si>
  <si>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</si>
  <si>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                                         Обследование и изготовление технической документации на объекты недвижимости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</si>
  <si>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</si>
  <si>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</si>
  <si>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</si>
  <si>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</si>
  <si>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</si>
  <si>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</si>
  <si>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</si>
  <si>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</si>
  <si>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</si>
  <si>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</si>
  <si>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</si>
  <si>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</si>
  <si>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реформирования жилищно-коммунального хозяйства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</si>
  <si>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</si>
  <si>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</si>
  <si>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</si>
  <si>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</si>
  <si>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</si>
  <si>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</si>
  <si>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</si>
  <si>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</si>
  <si>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</si>
  <si>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</si>
  <si>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</si>
  <si>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</si>
  <si>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</si>
  <si>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</si>
  <si>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</si>
  <si>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</si>
  <si>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</si>
  <si>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</si>
  <si>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</si>
  <si>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</si>
  <si>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</si>
  <si>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Основное мероприятие 1:   Развитие, содержание и ремонт систем уличного освещения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</si>
  <si>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</si>
  <si>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</si>
  <si>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</si>
  <si>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</si>
  <si>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</si>
  <si>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</si>
  <si>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</si>
  <si>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</si>
  <si>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Расходы на ремонт и содержание объектов внешнего благоустройства и малых архитектурных фори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</si>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</sst>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73"/>
  <sheetViews>
    <sheetView tabSelected="1" view="pageLayout" zoomScaleNormal="100" workbookViewId="0">
      <selection activeCell="E8" sqref="E8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>
      <c r="A1" s="5"/>
      <c r="B1" s="5"/>
      <c r="C1" s="5"/>
      <c r="D1" s="5"/>
      <c r="E1" s="5"/>
      <c r="F1" s="6" t="s">
        <v>119</v>
      </c>
      <c r="G1" s="7"/>
      <c r="H1" s="7"/>
      <c r="I1" s="7"/>
      <c r="J1" s="7"/>
      <c r="K1" s="5"/>
      <c r="L1" s="2"/>
      <c r="M1" s="2"/>
    </row>
    <row r="2" spans="1:13" ht="17.25">
      <c r="A2" s="5"/>
      <c r="B2" s="5"/>
      <c r="C2" s="5"/>
      <c r="D2" s="5"/>
      <c r="E2" s="5"/>
      <c r="F2" s="8" t="s">
        <v>53</v>
      </c>
      <c r="G2" s="5"/>
      <c r="H2" s="5"/>
      <c r="I2" s="5"/>
      <c r="J2" s="5"/>
      <c r="K2" s="5"/>
      <c r="L2" s="2"/>
      <c r="M2" s="2"/>
    </row>
    <row r="3" spans="1:13" ht="17.25">
      <c r="A3" s="5"/>
      <c r="B3" s="5"/>
      <c r="C3" s="5"/>
      <c r="D3" s="5"/>
      <c r="E3" s="5"/>
      <c r="F3" s="8" t="s">
        <v>85</v>
      </c>
      <c r="G3" s="5"/>
      <c r="H3" s="5"/>
      <c r="I3" s="5"/>
      <c r="J3" s="5"/>
      <c r="K3" s="5"/>
      <c r="L3" s="2"/>
      <c r="M3" s="2"/>
    </row>
    <row r="4" spans="1:13" ht="17.25">
      <c r="A4" s="5"/>
      <c r="B4" s="5"/>
      <c r="C4" s="5"/>
      <c r="D4" s="5"/>
      <c r="E4" s="5"/>
      <c r="F4" s="8" t="s">
        <v>196</v>
      </c>
      <c r="G4" s="5"/>
      <c r="H4" s="5"/>
      <c r="I4" s="5"/>
      <c r="J4" s="5"/>
      <c r="K4" s="5"/>
      <c r="L4" s="2"/>
      <c r="M4" s="2"/>
    </row>
    <row r="5" spans="1:13" ht="17.25">
      <c r="A5" s="5"/>
      <c r="B5" s="5"/>
      <c r="C5" s="5"/>
      <c r="D5" s="5"/>
      <c r="E5" s="5"/>
      <c r="F5" s="8" t="s">
        <v>197</v>
      </c>
      <c r="G5" s="5"/>
      <c r="H5" s="5"/>
      <c r="I5" s="5"/>
      <c r="J5" s="5"/>
      <c r="K5" s="5"/>
      <c r="L5" s="2"/>
      <c r="M5" s="2"/>
    </row>
    <row r="6" spans="1:13" ht="17.25">
      <c r="A6" s="5"/>
      <c r="B6" s="5"/>
      <c r="C6" s="5"/>
      <c r="D6" s="5"/>
      <c r="E6" s="5"/>
      <c r="F6" s="8" t="s">
        <v>198</v>
      </c>
      <c r="G6" s="5"/>
      <c r="H6" s="5"/>
      <c r="I6" s="5"/>
      <c r="J6" s="5"/>
      <c r="K6" s="5"/>
      <c r="L6" s="2"/>
      <c r="M6" s="2"/>
    </row>
    <row r="7" spans="1:13" ht="17.25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2"/>
      <c r="M7" s="2"/>
    </row>
    <row r="8" spans="1:13" ht="17.25">
      <c r="A8" s="9"/>
      <c r="B8" s="5"/>
      <c r="C8" s="5"/>
      <c r="D8" s="5"/>
      <c r="E8" s="5"/>
      <c r="F8" s="6" t="s">
        <v>54</v>
      </c>
      <c r="G8" s="5"/>
      <c r="H8" s="5"/>
      <c r="I8" s="43"/>
      <c r="J8" s="5"/>
      <c r="K8" s="5"/>
      <c r="L8" s="2"/>
      <c r="M8" s="2"/>
    </row>
    <row r="9" spans="1:13" ht="17.25">
      <c r="A9" s="9"/>
      <c r="B9" s="5"/>
      <c r="C9" s="5"/>
      <c r="D9" s="5"/>
      <c r="E9" s="5"/>
      <c r="F9" s="11" t="s">
        <v>87</v>
      </c>
      <c r="G9" s="5"/>
      <c r="H9" s="5"/>
      <c r="I9" s="43"/>
      <c r="J9" s="5"/>
      <c r="K9" s="5"/>
      <c r="L9" s="2"/>
      <c r="M9" s="2"/>
    </row>
    <row r="10" spans="1:13" ht="17.25">
      <c r="A10" s="9"/>
      <c r="B10" s="5"/>
      <c r="C10" s="5"/>
      <c r="D10" s="5"/>
      <c r="E10" s="5"/>
      <c r="F10" s="11" t="s">
        <v>88</v>
      </c>
      <c r="G10" s="5"/>
      <c r="H10" s="5"/>
      <c r="I10" s="5"/>
      <c r="J10" s="5"/>
      <c r="K10" s="5"/>
      <c r="L10" s="2"/>
      <c r="M10" s="2"/>
    </row>
    <row r="11" spans="1:13" ht="17.25">
      <c r="A11" s="9"/>
      <c r="B11" s="5"/>
      <c r="C11" s="5"/>
      <c r="D11" s="5"/>
      <c r="E11" s="5"/>
      <c r="F11" s="11"/>
      <c r="G11" s="5"/>
      <c r="H11" s="5"/>
      <c r="I11" s="5"/>
      <c r="J11" s="43"/>
      <c r="K11" s="5"/>
      <c r="L11" s="2"/>
      <c r="M11" s="2"/>
    </row>
    <row r="12" spans="1:13" ht="17.25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2"/>
      <c r="M12" s="2"/>
    </row>
    <row r="13" spans="1:13" ht="17.25">
      <c r="A13" s="8"/>
      <c r="B13" s="5"/>
      <c r="C13" s="5"/>
      <c r="D13" s="5"/>
      <c r="E13" s="5"/>
      <c r="F13" s="5"/>
      <c r="G13" s="43"/>
      <c r="H13" s="8" t="s">
        <v>55</v>
      </c>
      <c r="I13" s="43"/>
      <c r="J13" s="5"/>
      <c r="K13" s="5"/>
      <c r="L13" s="2"/>
      <c r="M13" s="2"/>
    </row>
    <row r="14" spans="1:13" ht="16.5">
      <c r="A14" s="265" t="s">
        <v>0</v>
      </c>
      <c r="B14" s="265"/>
      <c r="C14" s="265"/>
      <c r="D14" s="265"/>
      <c r="E14" s="265"/>
      <c r="F14" s="265"/>
      <c r="G14" s="265"/>
      <c r="H14" s="265"/>
      <c r="I14" s="265"/>
      <c r="J14" s="265"/>
      <c r="K14" s="265"/>
    </row>
    <row r="15" spans="1:13" ht="16.5">
      <c r="A15" s="265" t="s">
        <v>89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</row>
    <row r="16" spans="1:13" ht="17.25">
      <c r="A16" s="12"/>
      <c r="B16" s="13"/>
      <c r="C16" s="13"/>
      <c r="D16" s="126" t="s">
        <v>86</v>
      </c>
      <c r="E16" s="13"/>
      <c r="F16" s="13"/>
      <c r="G16" s="13"/>
      <c r="H16" s="13"/>
      <c r="I16" s="13"/>
      <c r="J16" s="13"/>
      <c r="K16" s="13"/>
    </row>
    <row r="17" spans="1:20" ht="132">
      <c r="A17" s="14" t="s">
        <v>1</v>
      </c>
      <c r="B17" s="14" t="s">
        <v>2</v>
      </c>
      <c r="C17" s="114" t="s">
        <v>3</v>
      </c>
      <c r="D17" s="251"/>
      <c r="E17" s="266" t="s">
        <v>4</v>
      </c>
      <c r="F17" s="266"/>
      <c r="G17" s="266"/>
      <c r="H17" s="266"/>
      <c r="I17" s="266"/>
      <c r="J17" s="267"/>
      <c r="K17" s="15"/>
    </row>
    <row r="18" spans="1:20" ht="16.5">
      <c r="A18" s="16"/>
      <c r="B18" s="16"/>
      <c r="C18" s="17"/>
      <c r="D18" s="113">
        <v>2020</v>
      </c>
      <c r="E18" s="113">
        <v>2021</v>
      </c>
      <c r="F18" s="113">
        <v>2022</v>
      </c>
      <c r="G18" s="115">
        <v>2023</v>
      </c>
      <c r="H18" s="113">
        <v>2024</v>
      </c>
      <c r="I18" s="113">
        <v>2025</v>
      </c>
      <c r="J18" s="113">
        <v>2026</v>
      </c>
      <c r="K18" s="15"/>
    </row>
    <row r="19" spans="1:20" ht="16.5">
      <c r="A19" s="16">
        <v>1</v>
      </c>
      <c r="B19" s="16">
        <v>2</v>
      </c>
      <c r="C19" s="16">
        <v>3</v>
      </c>
      <c r="D19" s="108">
        <v>4</v>
      </c>
      <c r="E19" s="41">
        <v>5</v>
      </c>
      <c r="F19" s="41">
        <v>6</v>
      </c>
      <c r="G19" s="18">
        <v>7</v>
      </c>
      <c r="H19" s="107">
        <v>8</v>
      </c>
      <c r="I19" s="107">
        <v>9</v>
      </c>
      <c r="J19" s="107">
        <v>10</v>
      </c>
      <c r="K19" s="15"/>
    </row>
    <row r="20" spans="1:20" ht="16.5">
      <c r="A20" s="263"/>
      <c r="B20" s="263" t="s">
        <v>96</v>
      </c>
      <c r="C20" s="179" t="s">
        <v>121</v>
      </c>
      <c r="D20" s="80">
        <v>188459.26</v>
      </c>
      <c r="E20" s="76">
        <f>E21+E61</f>
        <v>161050.80000000002</v>
      </c>
      <c r="F20" s="76">
        <f>F21</f>
        <v>597739.79</v>
      </c>
      <c r="G20" s="76">
        <f>G21+G61</f>
        <v>570768.20000000007</v>
      </c>
      <c r="H20" s="76">
        <f>H21+H61</f>
        <v>198088.91000000003</v>
      </c>
      <c r="I20" s="76">
        <f>I21+I61</f>
        <v>87416.510000000009</v>
      </c>
      <c r="J20" s="49">
        <f>J21+J61</f>
        <v>87424.06</v>
      </c>
      <c r="K20" s="15"/>
      <c r="L20" s="3">
        <f>E20+F20+G20+H20+I20+J20+D20</f>
        <v>1890947.5300000003</v>
      </c>
      <c r="M20" s="3"/>
      <c r="N20" s="3"/>
      <c r="O20" s="3"/>
      <c r="P20" s="3"/>
      <c r="Q20" s="3"/>
      <c r="R20" s="3"/>
    </row>
    <row r="21" spans="1:20" ht="33">
      <c r="A21" s="263"/>
      <c r="B21" s="263"/>
      <c r="C21" s="136" t="s">
        <v>106</v>
      </c>
      <c r="D21" s="80">
        <v>188459.26</v>
      </c>
      <c r="E21" s="76">
        <f>E29+E35+E24++E54</f>
        <v>161030.80000000002</v>
      </c>
      <c r="F21" s="76">
        <f>F24+F29+F35+F61+F55</f>
        <v>597739.79</v>
      </c>
      <c r="G21" s="76">
        <f>G24+G29+G35+G54</f>
        <v>570768.20000000007</v>
      </c>
      <c r="H21" s="76">
        <f>H24+H29+H35+H54</f>
        <v>198088.91000000003</v>
      </c>
      <c r="I21" s="76">
        <f>I24+I29+I35+I54</f>
        <v>87416.510000000009</v>
      </c>
      <c r="J21" s="76">
        <f>J24+J29+J35+J54</f>
        <v>87424.06</v>
      </c>
      <c r="K21" s="19"/>
      <c r="L21" s="3">
        <f t="shared" ref="L21:L110" si="0">E21+F21+G21+H21+I21+J21+D21</f>
        <v>1890927.5300000003</v>
      </c>
      <c r="M21" s="3"/>
    </row>
    <row r="22" spans="1:20" ht="72.75" customHeight="1">
      <c r="A22" s="263"/>
      <c r="B22" s="263"/>
      <c r="C22" s="136" t="s">
        <v>107</v>
      </c>
      <c r="D22" s="80">
        <f>D21</f>
        <v>188459.26</v>
      </c>
      <c r="E22" s="80">
        <f t="shared" ref="E22:G22" si="1">E21</f>
        <v>161030.80000000002</v>
      </c>
      <c r="F22" s="80">
        <f t="shared" si="1"/>
        <v>597739.79</v>
      </c>
      <c r="G22" s="80">
        <f t="shared" si="1"/>
        <v>570768.20000000007</v>
      </c>
      <c r="H22" s="68">
        <v>0</v>
      </c>
      <c r="I22" s="68">
        <v>0</v>
      </c>
      <c r="J22" s="68">
        <v>0</v>
      </c>
      <c r="K22" s="19"/>
      <c r="L22" s="3">
        <f t="shared" si="0"/>
        <v>1517998.05</v>
      </c>
      <c r="M22" s="3"/>
      <c r="T22" s="3">
        <f>G63+G297+G343+G464+G944</f>
        <v>570768.20000000007</v>
      </c>
    </row>
    <row r="23" spans="1:20" ht="61.5" customHeight="1">
      <c r="A23" s="263"/>
      <c r="B23" s="263"/>
      <c r="C23" s="136" t="s">
        <v>108</v>
      </c>
      <c r="D23" s="80">
        <v>0</v>
      </c>
      <c r="E23" s="68">
        <v>0</v>
      </c>
      <c r="F23" s="68">
        <v>0</v>
      </c>
      <c r="G23" s="68">
        <v>0</v>
      </c>
      <c r="H23" s="76">
        <f>H21</f>
        <v>198088.91000000003</v>
      </c>
      <c r="I23" s="76">
        <f t="shared" ref="I23:J23" si="2">I21</f>
        <v>87416.510000000009</v>
      </c>
      <c r="J23" s="76">
        <f t="shared" si="2"/>
        <v>87424.06</v>
      </c>
      <c r="K23" s="19"/>
      <c r="L23" s="3">
        <f t="shared" si="0"/>
        <v>372929.48000000004</v>
      </c>
      <c r="M23" s="3"/>
      <c r="O23" s="3">
        <f>G25+G30+G38+0</f>
        <v>137613.29999999999</v>
      </c>
    </row>
    <row r="24" spans="1:20" ht="16.5">
      <c r="A24" s="263"/>
      <c r="B24" s="263"/>
      <c r="C24" s="147" t="s">
        <v>112</v>
      </c>
      <c r="D24" s="80">
        <f>D66+D300+D346+D468+D946</f>
        <v>0</v>
      </c>
      <c r="E24" s="80">
        <f>E66+E300+E346+E468+E946</f>
        <v>0</v>
      </c>
      <c r="F24" s="75">
        <f>F26+F28+F25</f>
        <v>132320.76</v>
      </c>
      <c r="G24" s="75">
        <f>G66+G25</f>
        <v>123415.39</v>
      </c>
      <c r="H24" s="80">
        <f>H169</f>
        <v>0</v>
      </c>
      <c r="I24" s="80">
        <v>0</v>
      </c>
      <c r="J24" s="18">
        <v>0</v>
      </c>
      <c r="K24" s="15"/>
      <c r="L24" s="3">
        <f t="shared" si="0"/>
        <v>255736.15000000002</v>
      </c>
      <c r="O24" s="3">
        <f>G28+G34+G48</f>
        <v>23150.45</v>
      </c>
    </row>
    <row r="25" spans="1:20" ht="82.5">
      <c r="A25" s="263"/>
      <c r="B25" s="263"/>
      <c r="C25" s="129" t="s">
        <v>90</v>
      </c>
      <c r="D25" s="80">
        <v>0</v>
      </c>
      <c r="E25" s="80">
        <v>0</v>
      </c>
      <c r="F25" s="75">
        <v>254.28</v>
      </c>
      <c r="G25" s="117">
        <f>G947</f>
        <v>231.6</v>
      </c>
      <c r="H25" s="80">
        <v>0</v>
      </c>
      <c r="I25" s="80">
        <v>0</v>
      </c>
      <c r="J25" s="55">
        <v>0</v>
      </c>
      <c r="K25" s="15"/>
      <c r="L25" s="3">
        <f t="shared" si="0"/>
        <v>485.88</v>
      </c>
      <c r="O25" s="3"/>
    </row>
    <row r="26" spans="1:20" ht="49.5">
      <c r="A26" s="263"/>
      <c r="B26" s="263"/>
      <c r="C26" s="129" t="s">
        <v>91</v>
      </c>
      <c r="D26" s="80">
        <v>0</v>
      </c>
      <c r="E26" s="80">
        <v>0</v>
      </c>
      <c r="F26" s="75">
        <f>F67</f>
        <v>96145.61</v>
      </c>
      <c r="G26" s="80">
        <f>G27</f>
        <v>104686.79</v>
      </c>
      <c r="H26" s="80">
        <f>H24</f>
        <v>0</v>
      </c>
      <c r="I26" s="80">
        <v>0</v>
      </c>
      <c r="J26" s="18">
        <v>0</v>
      </c>
      <c r="K26" s="15"/>
      <c r="L26" s="3">
        <f t="shared" si="0"/>
        <v>200832.4</v>
      </c>
      <c r="O26" s="3">
        <f>H63+H297+H343+H464+H944</f>
        <v>198088.91</v>
      </c>
    </row>
    <row r="27" spans="1:20" ht="66">
      <c r="A27" s="263"/>
      <c r="B27" s="263"/>
      <c r="C27" s="129" t="s">
        <v>92</v>
      </c>
      <c r="D27" s="80">
        <v>0</v>
      </c>
      <c r="E27" s="80">
        <v>0</v>
      </c>
      <c r="F27" s="75">
        <f>F68</f>
        <v>96145.61</v>
      </c>
      <c r="G27" s="80">
        <f>G68</f>
        <v>104686.79</v>
      </c>
      <c r="H27" s="80">
        <f t="shared" ref="H27" si="3">H26</f>
        <v>0</v>
      </c>
      <c r="I27" s="80">
        <v>0</v>
      </c>
      <c r="J27" s="48">
        <v>0</v>
      </c>
      <c r="K27" s="15"/>
      <c r="L27" s="3">
        <f t="shared" si="0"/>
        <v>200832.4</v>
      </c>
      <c r="N27" s="3"/>
    </row>
    <row r="28" spans="1:20" ht="82.5">
      <c r="A28" s="263"/>
      <c r="B28" s="263"/>
      <c r="C28" s="21" t="s">
        <v>93</v>
      </c>
      <c r="D28" s="80">
        <v>0</v>
      </c>
      <c r="E28" s="80">
        <v>0</v>
      </c>
      <c r="F28" s="75">
        <f>F69</f>
        <v>35920.870000000003</v>
      </c>
      <c r="G28" s="76">
        <f>G69</f>
        <v>18497</v>
      </c>
      <c r="H28" s="80">
        <f>H27</f>
        <v>0</v>
      </c>
      <c r="I28" s="80">
        <v>0</v>
      </c>
      <c r="J28" s="48">
        <v>0</v>
      </c>
      <c r="K28" s="15"/>
      <c r="L28" s="3">
        <f t="shared" si="0"/>
        <v>54417.87</v>
      </c>
      <c r="O28" s="3"/>
      <c r="P28" s="3">
        <f>L24+L29+L35+L54+L61</f>
        <v>1890947.5299999998</v>
      </c>
      <c r="Q28" s="3"/>
      <c r="R28" s="3"/>
      <c r="T28" s="3">
        <f>H63+H297+H343+H464+H944</f>
        <v>198088.91</v>
      </c>
    </row>
    <row r="29" spans="1:20" ht="33">
      <c r="A29" s="263"/>
      <c r="B29" s="263"/>
      <c r="C29" s="17" t="s">
        <v>7</v>
      </c>
      <c r="D29" s="80">
        <v>52206.35</v>
      </c>
      <c r="E29" s="76">
        <f>E30+E31</f>
        <v>23526.86</v>
      </c>
      <c r="F29" s="76">
        <f>F30+F31+F34</f>
        <v>303788.62999999995</v>
      </c>
      <c r="G29" s="76">
        <f>G30+G31+G34</f>
        <v>260533.19</v>
      </c>
      <c r="H29" s="76">
        <f>H30+H31</f>
        <v>34117.86</v>
      </c>
      <c r="I29" s="76">
        <f>I30+I31</f>
        <v>485.12</v>
      </c>
      <c r="J29" s="51">
        <f>J30+J31</f>
        <v>485.12</v>
      </c>
      <c r="K29" s="15"/>
      <c r="L29" s="3">
        <f t="shared" si="0"/>
        <v>675143.12999999989</v>
      </c>
      <c r="N29" s="3"/>
      <c r="O29" s="3"/>
      <c r="P29" s="3"/>
      <c r="Q29" s="3"/>
    </row>
    <row r="30" spans="1:20" ht="90.75" customHeight="1">
      <c r="A30" s="263"/>
      <c r="B30" s="263"/>
      <c r="C30" s="129" t="s">
        <v>90</v>
      </c>
      <c r="D30" s="80">
        <v>33880.32</v>
      </c>
      <c r="E30" s="76">
        <f>E348+E470+E952</f>
        <v>3363.2799999999997</v>
      </c>
      <c r="F30" s="76">
        <f>F348+F470</f>
        <v>45500.66</v>
      </c>
      <c r="G30" s="76">
        <f>G348+G952</f>
        <v>2839.64</v>
      </c>
      <c r="H30" s="76">
        <f>H348+H470</f>
        <v>4148.33</v>
      </c>
      <c r="I30" s="76">
        <f>I348+I470</f>
        <v>485.12</v>
      </c>
      <c r="J30" s="51">
        <f>J348+J470</f>
        <v>485.12</v>
      </c>
      <c r="K30" s="15"/>
      <c r="L30" s="3">
        <f t="shared" si="0"/>
        <v>90702.47</v>
      </c>
    </row>
    <row r="31" spans="1:20" ht="69" customHeight="1">
      <c r="A31" s="263"/>
      <c r="B31" s="263"/>
      <c r="C31" s="129" t="s">
        <v>91</v>
      </c>
      <c r="D31" s="80">
        <v>18326.03</v>
      </c>
      <c r="E31" s="76">
        <f>E772</f>
        <v>20163.580000000002</v>
      </c>
      <c r="F31" s="76">
        <f>F71+F471</f>
        <v>253597.53999999998</v>
      </c>
      <c r="G31" s="76">
        <f>G71+G471</f>
        <v>253161.53</v>
      </c>
      <c r="H31" s="76">
        <f>H71+H471+0</f>
        <v>29969.53</v>
      </c>
      <c r="I31" s="68">
        <f>I71+I471</f>
        <v>0</v>
      </c>
      <c r="J31" s="68">
        <f>J71+J471</f>
        <v>0</v>
      </c>
      <c r="K31" s="15"/>
      <c r="L31" s="3">
        <f t="shared" si="0"/>
        <v>575218.21000000008</v>
      </c>
      <c r="N31" s="3"/>
    </row>
    <row r="32" spans="1:20" ht="16.5">
      <c r="A32" s="263"/>
      <c r="B32" s="263"/>
      <c r="C32" s="44" t="s">
        <v>63</v>
      </c>
      <c r="D32" s="80">
        <v>279.19</v>
      </c>
      <c r="E32" s="75">
        <f t="shared" ref="E32:I32" si="4">E905</f>
        <v>0</v>
      </c>
      <c r="F32" s="75">
        <f t="shared" si="4"/>
        <v>0</v>
      </c>
      <c r="G32" s="75">
        <f t="shared" si="4"/>
        <v>0</v>
      </c>
      <c r="H32" s="75">
        <v>1069.53</v>
      </c>
      <c r="I32" s="75">
        <f t="shared" si="4"/>
        <v>0</v>
      </c>
      <c r="J32" s="52">
        <f>J905</f>
        <v>0</v>
      </c>
      <c r="K32" s="15"/>
      <c r="L32" s="3">
        <f t="shared" si="0"/>
        <v>1348.72</v>
      </c>
      <c r="N32" s="3"/>
    </row>
    <row r="33" spans="1:19" ht="66">
      <c r="A33" s="263"/>
      <c r="B33" s="263"/>
      <c r="C33" s="129" t="s">
        <v>92</v>
      </c>
      <c r="D33" s="80">
        <v>0</v>
      </c>
      <c r="E33" s="75">
        <v>0</v>
      </c>
      <c r="F33" s="75">
        <f>F72</f>
        <v>236744.16999999998</v>
      </c>
      <c r="G33" s="76">
        <f>G31</f>
        <v>253161.53</v>
      </c>
      <c r="H33" s="76">
        <v>28900</v>
      </c>
      <c r="I33" s="75">
        <v>0</v>
      </c>
      <c r="J33" s="52">
        <v>0</v>
      </c>
      <c r="K33" s="15"/>
      <c r="L33" s="3">
        <f t="shared" si="0"/>
        <v>518805.69999999995</v>
      </c>
      <c r="N33" s="3"/>
    </row>
    <row r="34" spans="1:19" ht="82.5">
      <c r="A34" s="263"/>
      <c r="B34" s="263"/>
      <c r="C34" s="21" t="s">
        <v>93</v>
      </c>
      <c r="D34" s="123">
        <v>0</v>
      </c>
      <c r="E34" s="75">
        <v>0</v>
      </c>
      <c r="F34" s="76">
        <f>F73</f>
        <v>4690.43</v>
      </c>
      <c r="G34" s="76">
        <f>G73</f>
        <v>4532.0199999999995</v>
      </c>
      <c r="H34" s="75">
        <v>0</v>
      </c>
      <c r="I34" s="75">
        <v>0</v>
      </c>
      <c r="J34" s="52">
        <v>0</v>
      </c>
      <c r="K34" s="15"/>
      <c r="L34" s="3">
        <f t="shared" si="0"/>
        <v>9222.4500000000007</v>
      </c>
      <c r="N34" s="3"/>
      <c r="P34" s="3"/>
    </row>
    <row r="35" spans="1:19" ht="33">
      <c r="A35" s="263"/>
      <c r="B35" s="263"/>
      <c r="C35" s="17" t="s">
        <v>9</v>
      </c>
      <c r="D35" s="80">
        <v>133260.10999999999</v>
      </c>
      <c r="E35" s="76">
        <f>E38+E43+E48+E51</f>
        <v>133290.71</v>
      </c>
      <c r="F35" s="76">
        <f>F38+F43+F48+F51+0</f>
        <v>158915.91000000003</v>
      </c>
      <c r="G35" s="76">
        <f>G38+G43+G48+G51</f>
        <v>184919.32</v>
      </c>
      <c r="H35" s="76">
        <f>H38+H43+H48+H51</f>
        <v>161546.55000000002</v>
      </c>
      <c r="I35" s="76">
        <f>I38+I43+I48</f>
        <v>86931.390000000014</v>
      </c>
      <c r="J35" s="76">
        <f>J38+J43+J48</f>
        <v>86938.94</v>
      </c>
      <c r="K35" s="19"/>
      <c r="L35" s="3">
        <f t="shared" si="0"/>
        <v>945802.93</v>
      </c>
      <c r="M35" s="3"/>
      <c r="O35" s="3"/>
      <c r="P35" s="3"/>
    </row>
    <row r="36" spans="1:19" ht="16.5">
      <c r="A36" s="263"/>
      <c r="B36" s="263"/>
      <c r="C36" s="139" t="s">
        <v>109</v>
      </c>
      <c r="D36" s="80">
        <f>D35</f>
        <v>133260.10999999999</v>
      </c>
      <c r="E36" s="80">
        <f t="shared" ref="E36:G36" si="5">E35</f>
        <v>133290.71</v>
      </c>
      <c r="F36" s="80">
        <f t="shared" si="5"/>
        <v>158915.91000000003</v>
      </c>
      <c r="G36" s="80">
        <f t="shared" si="5"/>
        <v>184919.32</v>
      </c>
      <c r="H36" s="68">
        <f>H34</f>
        <v>0</v>
      </c>
      <c r="I36" s="68">
        <f t="shared" ref="I36:J36" si="6">I34</f>
        <v>0</v>
      </c>
      <c r="J36" s="68">
        <f t="shared" si="6"/>
        <v>0</v>
      </c>
      <c r="K36" s="19"/>
      <c r="L36" s="3">
        <f t="shared" si="0"/>
        <v>610386.05000000005</v>
      </c>
      <c r="M36" s="3"/>
      <c r="O36" s="3"/>
      <c r="P36" s="3"/>
    </row>
    <row r="37" spans="1:19" ht="16.5">
      <c r="A37" s="263"/>
      <c r="B37" s="263"/>
      <c r="C37" s="139" t="s">
        <v>110</v>
      </c>
      <c r="D37" s="80">
        <v>0</v>
      </c>
      <c r="E37" s="68">
        <v>0</v>
      </c>
      <c r="F37" s="68">
        <v>0</v>
      </c>
      <c r="G37" s="68">
        <v>0</v>
      </c>
      <c r="H37" s="76">
        <f>H35</f>
        <v>161546.55000000002</v>
      </c>
      <c r="I37" s="76">
        <f t="shared" ref="I37:J37" si="7">I35</f>
        <v>86931.390000000014</v>
      </c>
      <c r="J37" s="76">
        <f t="shared" si="7"/>
        <v>86938.94</v>
      </c>
      <c r="K37" s="19"/>
      <c r="L37" s="3">
        <f t="shared" si="0"/>
        <v>335416.88</v>
      </c>
      <c r="M37" s="3"/>
      <c r="O37" s="3"/>
      <c r="P37" s="3"/>
    </row>
    <row r="38" spans="1:19" ht="82.5">
      <c r="A38" s="263"/>
      <c r="B38" s="263"/>
      <c r="C38" s="129" t="s">
        <v>90</v>
      </c>
      <c r="D38" s="80">
        <v>107185.81</v>
      </c>
      <c r="E38" s="76">
        <f>0+0+E352+E475+E956+0</f>
        <v>106402.5</v>
      </c>
      <c r="F38" s="76">
        <f>F352+F475+F956</f>
        <v>119645.79000000001</v>
      </c>
      <c r="G38" s="76">
        <f>G352+G475+G956</f>
        <v>134542.06</v>
      </c>
      <c r="H38" s="76">
        <f>H352+H475+H956</f>
        <v>110012.70000000001</v>
      </c>
      <c r="I38" s="76">
        <f>I352+I475+I956</f>
        <v>76995.510000000009</v>
      </c>
      <c r="J38" s="76">
        <f>J352+J475+J956</f>
        <v>77003.06</v>
      </c>
      <c r="K38" s="19"/>
      <c r="L38" s="3">
        <f t="shared" si="0"/>
        <v>731787.43000000017</v>
      </c>
      <c r="M38" s="3"/>
      <c r="R38" s="3"/>
    </row>
    <row r="39" spans="1:19" ht="16.5">
      <c r="A39" s="263"/>
      <c r="B39" s="263"/>
      <c r="C39" s="139" t="s">
        <v>109</v>
      </c>
      <c r="D39" s="80">
        <f>D38</f>
        <v>107185.81</v>
      </c>
      <c r="E39" s="80">
        <f t="shared" ref="E39:G39" si="8">E38</f>
        <v>106402.5</v>
      </c>
      <c r="F39" s="80">
        <f t="shared" si="8"/>
        <v>119645.79000000001</v>
      </c>
      <c r="G39" s="80">
        <f t="shared" si="8"/>
        <v>134542.06</v>
      </c>
      <c r="H39" s="68">
        <v>0</v>
      </c>
      <c r="I39" s="68">
        <v>0</v>
      </c>
      <c r="J39" s="68">
        <v>0</v>
      </c>
      <c r="K39" s="19"/>
      <c r="L39" s="3"/>
      <c r="M39" s="3"/>
      <c r="R39" s="3"/>
    </row>
    <row r="40" spans="1:19" ht="16.5">
      <c r="A40" s="263"/>
      <c r="B40" s="263"/>
      <c r="C40" s="139" t="s">
        <v>110</v>
      </c>
      <c r="D40" s="80">
        <v>0</v>
      </c>
      <c r="E40" s="68">
        <v>0</v>
      </c>
      <c r="F40" s="68">
        <v>0</v>
      </c>
      <c r="G40" s="68">
        <v>0</v>
      </c>
      <c r="H40" s="76">
        <f>H38</f>
        <v>110012.70000000001</v>
      </c>
      <c r="I40" s="76">
        <f t="shared" ref="I40:J40" si="9">I38</f>
        <v>76995.510000000009</v>
      </c>
      <c r="J40" s="76">
        <f t="shared" si="9"/>
        <v>77003.06</v>
      </c>
      <c r="K40" s="19"/>
      <c r="L40" s="3"/>
      <c r="M40" s="3"/>
      <c r="R40" s="3"/>
    </row>
    <row r="41" spans="1:19" ht="33">
      <c r="A41" s="263"/>
      <c r="B41" s="263"/>
      <c r="C41" s="46" t="s">
        <v>67</v>
      </c>
      <c r="D41" s="76">
        <v>28832.400000000001</v>
      </c>
      <c r="E41" s="76">
        <f>E478</f>
        <v>32994.239999999998</v>
      </c>
      <c r="F41" s="75">
        <f>F478</f>
        <v>35566.5</v>
      </c>
      <c r="G41" s="76">
        <f t="shared" ref="G41:I41" si="10">G478</f>
        <v>48121.82</v>
      </c>
      <c r="H41" s="176">
        <f t="shared" si="10"/>
        <v>46221.22</v>
      </c>
      <c r="I41" s="176">
        <f t="shared" si="10"/>
        <v>39128.61</v>
      </c>
      <c r="J41" s="176">
        <f>J478</f>
        <v>39136.160000000003</v>
      </c>
      <c r="K41" s="15"/>
      <c r="L41" s="3">
        <f t="shared" si="0"/>
        <v>270000.95</v>
      </c>
    </row>
    <row r="42" spans="1:19" ht="16.5">
      <c r="A42" s="263"/>
      <c r="B42" s="263"/>
      <c r="C42" s="34" t="s">
        <v>68</v>
      </c>
      <c r="D42" s="122">
        <v>0</v>
      </c>
      <c r="E42" s="75">
        <v>0</v>
      </c>
      <c r="F42" s="76">
        <f>F628+7500</f>
        <v>14865.8</v>
      </c>
      <c r="G42" s="76">
        <f>G479</f>
        <v>6092.01</v>
      </c>
      <c r="H42" s="76">
        <f>H600</f>
        <v>2641.2</v>
      </c>
      <c r="I42" s="76">
        <f t="shared" ref="I42:J42" si="11">I600</f>
        <v>1276.6600000000001</v>
      </c>
      <c r="J42" s="76">
        <f t="shared" si="11"/>
        <v>1276.6600000000001</v>
      </c>
      <c r="K42" s="15"/>
      <c r="L42" s="3">
        <f t="shared" si="0"/>
        <v>26152.329999999998</v>
      </c>
      <c r="N42" s="3"/>
      <c r="S42" s="3">
        <f>H43+H38+H48+H51</f>
        <v>161546.55000000002</v>
      </c>
    </row>
    <row r="43" spans="1:19" ht="64.5" customHeight="1">
      <c r="A43" s="263"/>
      <c r="B43" s="263"/>
      <c r="C43" s="129" t="s">
        <v>91</v>
      </c>
      <c r="D43" s="76">
        <v>23850.05</v>
      </c>
      <c r="E43" s="76">
        <f>E77+E480+E959</f>
        <v>25483.54</v>
      </c>
      <c r="F43" s="76">
        <f>F77+F480+F488+F962+0+F1029-F61-F55</f>
        <v>36452.17</v>
      </c>
      <c r="G43" s="76">
        <f>G77+G480+G959</f>
        <v>48855.83</v>
      </c>
      <c r="H43" s="76">
        <f>H63+H480+H959+0</f>
        <v>47960.259999999995</v>
      </c>
      <c r="I43" s="76">
        <f>I77+I355+I480+I959</f>
        <v>9935.8799999999992</v>
      </c>
      <c r="J43" s="76">
        <f>J77+J355+J480+J959</f>
        <v>9935.8799999999992</v>
      </c>
      <c r="K43" s="19"/>
      <c r="L43" s="3">
        <f t="shared" si="0"/>
        <v>202473.61</v>
      </c>
      <c r="M43" s="3"/>
    </row>
    <row r="44" spans="1:19" ht="28.5" customHeight="1">
      <c r="A44" s="263"/>
      <c r="B44" s="263"/>
      <c r="C44" s="139" t="s">
        <v>109</v>
      </c>
      <c r="D44" s="76">
        <f>D43</f>
        <v>23850.05</v>
      </c>
      <c r="E44" s="76">
        <f t="shared" ref="E44:G44" si="12">E43</f>
        <v>25483.54</v>
      </c>
      <c r="F44" s="76">
        <f t="shared" si="12"/>
        <v>36452.17</v>
      </c>
      <c r="G44" s="76">
        <f t="shared" si="12"/>
        <v>48855.83</v>
      </c>
      <c r="H44" s="68">
        <v>0</v>
      </c>
      <c r="I44" s="68">
        <v>0</v>
      </c>
      <c r="J44" s="68">
        <v>0</v>
      </c>
      <c r="K44" s="19"/>
      <c r="L44" s="3"/>
      <c r="M44" s="3"/>
    </row>
    <row r="45" spans="1:19" ht="30.75" customHeight="1">
      <c r="A45" s="263"/>
      <c r="B45" s="263"/>
      <c r="C45" s="139" t="s">
        <v>110</v>
      </c>
      <c r="D45" s="68">
        <v>0</v>
      </c>
      <c r="E45" s="68">
        <v>0</v>
      </c>
      <c r="F45" s="68">
        <v>0</v>
      </c>
      <c r="G45" s="68">
        <v>0</v>
      </c>
      <c r="H45" s="76">
        <f>H43</f>
        <v>47960.259999999995</v>
      </c>
      <c r="I45" s="76">
        <f t="shared" ref="I45:J45" si="13">I43</f>
        <v>9935.8799999999992</v>
      </c>
      <c r="J45" s="76">
        <f t="shared" si="13"/>
        <v>9935.8799999999992</v>
      </c>
      <c r="K45" s="19"/>
      <c r="L45" s="3"/>
      <c r="M45" s="3"/>
    </row>
    <row r="46" spans="1:19" ht="16.5">
      <c r="A46" s="263"/>
      <c r="B46" s="263"/>
      <c r="C46" s="46" t="s">
        <v>63</v>
      </c>
      <c r="D46" s="76">
        <v>2982.57</v>
      </c>
      <c r="E46" s="76">
        <f>E728+E742</f>
        <v>761.46999999999991</v>
      </c>
      <c r="F46" s="76">
        <f>F80+F483</f>
        <v>1437.75</v>
      </c>
      <c r="G46" s="76">
        <f>G80+G483</f>
        <v>577.42999999999995</v>
      </c>
      <c r="H46" s="76">
        <f>H80+H483</f>
        <v>397.33000000000004</v>
      </c>
      <c r="I46" s="68">
        <f>I80+I483</f>
        <v>0</v>
      </c>
      <c r="J46" s="68">
        <f>J80+J483</f>
        <v>0</v>
      </c>
      <c r="K46" s="15"/>
      <c r="L46" s="3">
        <f t="shared" si="0"/>
        <v>6156.5499999999993</v>
      </c>
      <c r="M46" s="3"/>
    </row>
    <row r="47" spans="1:19" ht="66">
      <c r="A47" s="263"/>
      <c r="B47" s="263"/>
      <c r="C47" s="129" t="s">
        <v>92</v>
      </c>
      <c r="D47" s="76">
        <v>11731.39</v>
      </c>
      <c r="E47" s="76">
        <f>E796+E1025+F81+E101</f>
        <v>16861.330000000002</v>
      </c>
      <c r="F47" s="76">
        <f>F796+F1025+G81+F101+F81</f>
        <v>45846.99</v>
      </c>
      <c r="G47" s="76">
        <f>G796+G1025+H81+G101+G762</f>
        <v>39172.36</v>
      </c>
      <c r="H47" s="76">
        <f>H777+H962</f>
        <v>17832.36</v>
      </c>
      <c r="I47" s="68">
        <f>I796+I1025+J81+I101</f>
        <v>0</v>
      </c>
      <c r="J47" s="68">
        <f>J796+J1025+K81+J101</f>
        <v>0</v>
      </c>
      <c r="K47" s="15"/>
      <c r="L47" s="3">
        <f t="shared" si="0"/>
        <v>131444.43</v>
      </c>
      <c r="O47" s="3"/>
    </row>
    <row r="48" spans="1:19" ht="82.5">
      <c r="A48" s="263"/>
      <c r="B48" s="252"/>
      <c r="C48" s="21" t="s">
        <v>93</v>
      </c>
      <c r="D48" s="87">
        <v>924.25</v>
      </c>
      <c r="E48" s="87">
        <f>E303</f>
        <v>357.59</v>
      </c>
      <c r="F48" s="76">
        <f>F303+F82</f>
        <v>1580.45</v>
      </c>
      <c r="G48" s="76">
        <f>G303+G82</f>
        <v>121.42999999999999</v>
      </c>
      <c r="H48" s="77">
        <f t="shared" ref="H48:I48" si="14">H303</f>
        <v>1573.59</v>
      </c>
      <c r="I48" s="77">
        <f t="shared" si="14"/>
        <v>0</v>
      </c>
      <c r="J48" s="77">
        <f>J303</f>
        <v>0</v>
      </c>
      <c r="K48" s="78"/>
      <c r="L48" s="3">
        <f t="shared" si="0"/>
        <v>4557.3099999999995</v>
      </c>
    </row>
    <row r="49" spans="1:18" ht="16.5">
      <c r="A49" s="263"/>
      <c r="B49" s="252"/>
      <c r="C49" s="139" t="s">
        <v>109</v>
      </c>
      <c r="D49" s="76">
        <f>D48</f>
        <v>924.25</v>
      </c>
      <c r="E49" s="76">
        <f t="shared" ref="E49:G49" si="15">E48</f>
        <v>357.59</v>
      </c>
      <c r="F49" s="76">
        <f t="shared" si="15"/>
        <v>1580.45</v>
      </c>
      <c r="G49" s="76">
        <f t="shared" si="15"/>
        <v>121.42999999999999</v>
      </c>
      <c r="H49" s="138">
        <v>0</v>
      </c>
      <c r="I49" s="94">
        <v>0</v>
      </c>
      <c r="J49" s="94">
        <v>0</v>
      </c>
      <c r="K49" s="137"/>
      <c r="L49" s="3"/>
    </row>
    <row r="50" spans="1:18" ht="16.5">
      <c r="A50" s="263"/>
      <c r="B50" s="252"/>
      <c r="C50" s="139" t="s">
        <v>110</v>
      </c>
      <c r="D50" s="68">
        <v>0</v>
      </c>
      <c r="E50" s="68">
        <v>0</v>
      </c>
      <c r="F50" s="68">
        <v>0</v>
      </c>
      <c r="G50" s="68">
        <v>0</v>
      </c>
      <c r="H50" s="138">
        <f>H48</f>
        <v>1573.59</v>
      </c>
      <c r="I50" s="138">
        <f t="shared" ref="I50:J50" si="16">I48</f>
        <v>0</v>
      </c>
      <c r="J50" s="138">
        <f t="shared" si="16"/>
        <v>0</v>
      </c>
      <c r="K50" s="137"/>
      <c r="L50" s="3"/>
    </row>
    <row r="51" spans="1:18" ht="66">
      <c r="A51" s="263"/>
      <c r="B51" s="252"/>
      <c r="C51" s="46" t="s">
        <v>94</v>
      </c>
      <c r="D51" s="86">
        <v>1300</v>
      </c>
      <c r="E51" s="86">
        <f t="shared" ref="E51:I51" si="17">E484</f>
        <v>1047.08</v>
      </c>
      <c r="F51" s="86">
        <f t="shared" si="17"/>
        <v>1237.5</v>
      </c>
      <c r="G51" s="86">
        <f t="shared" si="17"/>
        <v>1400</v>
      </c>
      <c r="H51" s="86">
        <f t="shared" si="17"/>
        <v>2000</v>
      </c>
      <c r="I51" s="79">
        <f t="shared" si="17"/>
        <v>0</v>
      </c>
      <c r="J51" s="79">
        <f>J484</f>
        <v>0</v>
      </c>
      <c r="K51" s="78"/>
      <c r="L51" s="3">
        <f t="shared" si="0"/>
        <v>6984.58</v>
      </c>
    </row>
    <row r="52" spans="1:18" ht="16.5">
      <c r="A52" s="263"/>
      <c r="B52" s="252"/>
      <c r="C52" s="139" t="s">
        <v>109</v>
      </c>
      <c r="D52" s="76">
        <f>D51</f>
        <v>1300</v>
      </c>
      <c r="E52" s="76">
        <f t="shared" ref="E52:G52" si="18">E51</f>
        <v>1047.08</v>
      </c>
      <c r="F52" s="76">
        <f t="shared" si="18"/>
        <v>1237.5</v>
      </c>
      <c r="G52" s="76">
        <f t="shared" si="18"/>
        <v>1400</v>
      </c>
      <c r="H52" s="68">
        <v>0</v>
      </c>
      <c r="I52" s="68">
        <v>0</v>
      </c>
      <c r="J52" s="79">
        <v>0</v>
      </c>
      <c r="K52" s="137"/>
      <c r="L52" s="3"/>
    </row>
    <row r="53" spans="1:18" ht="16.5">
      <c r="A53" s="263"/>
      <c r="B53" s="252"/>
      <c r="C53" s="139" t="s">
        <v>110</v>
      </c>
      <c r="D53" s="68">
        <v>0</v>
      </c>
      <c r="E53" s="68">
        <v>0</v>
      </c>
      <c r="F53" s="68">
        <v>0</v>
      </c>
      <c r="G53" s="68">
        <v>0</v>
      </c>
      <c r="H53" s="76">
        <f>H51</f>
        <v>2000</v>
      </c>
      <c r="I53" s="68">
        <f t="shared" ref="I53:J53" si="19">I51</f>
        <v>0</v>
      </c>
      <c r="J53" s="68">
        <f t="shared" si="19"/>
        <v>0</v>
      </c>
      <c r="K53" s="137"/>
      <c r="L53" s="3"/>
    </row>
    <row r="54" spans="1:18" ht="33">
      <c r="A54" s="263"/>
      <c r="B54" s="263"/>
      <c r="C54" s="46" t="s">
        <v>10</v>
      </c>
      <c r="D54" s="76">
        <v>2992.8</v>
      </c>
      <c r="E54" s="76">
        <f>E55</f>
        <v>4213.2299999999996</v>
      </c>
      <c r="F54" s="76">
        <f>F55</f>
        <v>2368.8000000000002</v>
      </c>
      <c r="G54" s="76">
        <f>G55</f>
        <v>1900.3</v>
      </c>
      <c r="H54" s="76">
        <f>H55</f>
        <v>2424.5</v>
      </c>
      <c r="I54" s="75">
        <v>0</v>
      </c>
      <c r="J54" s="52">
        <v>0</v>
      </c>
      <c r="K54" s="15"/>
      <c r="L54" s="3">
        <f t="shared" si="0"/>
        <v>13899.630000000001</v>
      </c>
    </row>
    <row r="55" spans="1:18" ht="49.5">
      <c r="A55" s="263"/>
      <c r="B55" s="263"/>
      <c r="C55" s="129" t="s">
        <v>91</v>
      </c>
      <c r="D55" s="117">
        <v>2992.8</v>
      </c>
      <c r="E55" s="76">
        <f>E784</f>
        <v>4213.2299999999996</v>
      </c>
      <c r="F55" s="76">
        <f>F780</f>
        <v>2368.8000000000002</v>
      </c>
      <c r="G55" s="76">
        <f>G488</f>
        <v>1900.3</v>
      </c>
      <c r="H55" s="76">
        <f>H963+H488</f>
        <v>2424.5</v>
      </c>
      <c r="I55" s="75">
        <v>0</v>
      </c>
      <c r="J55" s="52">
        <v>0</v>
      </c>
      <c r="K55" s="15"/>
      <c r="L55" s="3">
        <f t="shared" si="0"/>
        <v>13899.630000000001</v>
      </c>
      <c r="P55" s="3"/>
    </row>
    <row r="56" spans="1:18" ht="16.5">
      <c r="A56" s="263"/>
      <c r="B56" s="263"/>
      <c r="C56" s="139" t="s">
        <v>109</v>
      </c>
      <c r="D56" s="117">
        <f>D55</f>
        <v>2992.8</v>
      </c>
      <c r="E56" s="117">
        <f t="shared" ref="E56:G56" si="20">E55</f>
        <v>4213.2299999999996</v>
      </c>
      <c r="F56" s="117">
        <f t="shared" si="20"/>
        <v>2368.8000000000002</v>
      </c>
      <c r="G56" s="117">
        <f t="shared" si="20"/>
        <v>1900.3</v>
      </c>
      <c r="H56" s="68">
        <v>0</v>
      </c>
      <c r="I56" s="138">
        <v>0</v>
      </c>
      <c r="J56" s="138">
        <v>0</v>
      </c>
      <c r="K56" s="15"/>
      <c r="L56" s="3"/>
      <c r="P56" s="3"/>
    </row>
    <row r="57" spans="1:18" ht="16.5">
      <c r="A57" s="263"/>
      <c r="B57" s="263"/>
      <c r="C57" s="139" t="s">
        <v>110</v>
      </c>
      <c r="D57" s="50">
        <v>0</v>
      </c>
      <c r="E57" s="68">
        <v>0</v>
      </c>
      <c r="F57" s="68">
        <v>0</v>
      </c>
      <c r="G57" s="68">
        <v>0</v>
      </c>
      <c r="H57" s="76">
        <f>H55</f>
        <v>2424.5</v>
      </c>
      <c r="I57" s="68">
        <f t="shared" ref="I57:J57" si="21">I55</f>
        <v>0</v>
      </c>
      <c r="J57" s="68">
        <f t="shared" si="21"/>
        <v>0</v>
      </c>
      <c r="K57" s="15"/>
      <c r="L57" s="3"/>
      <c r="P57" s="3"/>
    </row>
    <row r="58" spans="1:18" ht="33">
      <c r="A58" s="263"/>
      <c r="B58" s="263"/>
      <c r="C58" s="17" t="s">
        <v>11</v>
      </c>
      <c r="D58" s="109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52">
        <v>0</v>
      </c>
      <c r="K58" s="15"/>
      <c r="L58" s="3">
        <f t="shared" si="0"/>
        <v>0</v>
      </c>
    </row>
    <row r="59" spans="1:18" ht="16.5">
      <c r="A59" s="263"/>
      <c r="B59" s="263"/>
      <c r="C59" s="17" t="s">
        <v>12</v>
      </c>
      <c r="D59" s="109">
        <v>0</v>
      </c>
      <c r="E59" s="75">
        <v>0</v>
      </c>
      <c r="F59" s="75">
        <v>0</v>
      </c>
      <c r="G59" s="75">
        <v>0</v>
      </c>
      <c r="H59" s="75">
        <v>0</v>
      </c>
      <c r="I59" s="75">
        <v>0</v>
      </c>
      <c r="J59" s="52">
        <v>0</v>
      </c>
      <c r="K59" s="15"/>
      <c r="L59" s="3">
        <f t="shared" si="0"/>
        <v>0</v>
      </c>
    </row>
    <row r="60" spans="1:18" ht="16.5">
      <c r="A60" s="263"/>
      <c r="B60" s="263"/>
      <c r="C60" s="139" t="s">
        <v>23</v>
      </c>
      <c r="D60" s="138">
        <v>0</v>
      </c>
      <c r="E60" s="76">
        <f>E61</f>
        <v>20</v>
      </c>
      <c r="F60" s="76">
        <f t="shared" ref="F60:J60" si="22">F61</f>
        <v>345.69</v>
      </c>
      <c r="G60" s="68">
        <f t="shared" si="22"/>
        <v>0</v>
      </c>
      <c r="H60" s="68">
        <f t="shared" si="22"/>
        <v>0</v>
      </c>
      <c r="I60" s="68">
        <f t="shared" si="22"/>
        <v>0</v>
      </c>
      <c r="J60" s="68">
        <f t="shared" si="22"/>
        <v>0</v>
      </c>
      <c r="K60" s="15"/>
      <c r="L60" s="3"/>
    </row>
    <row r="61" spans="1:18" ht="24.75" customHeight="1">
      <c r="A61" s="263"/>
      <c r="B61" s="263"/>
      <c r="C61" s="139" t="s">
        <v>109</v>
      </c>
      <c r="D61" s="109">
        <v>0</v>
      </c>
      <c r="E61" s="76">
        <f t="shared" ref="E61:J61" si="23">E965</f>
        <v>20</v>
      </c>
      <c r="F61" s="76">
        <f t="shared" si="23"/>
        <v>345.69</v>
      </c>
      <c r="G61" s="68">
        <f t="shared" si="23"/>
        <v>0</v>
      </c>
      <c r="H61" s="68">
        <f t="shared" si="23"/>
        <v>0</v>
      </c>
      <c r="I61" s="68">
        <f t="shared" si="23"/>
        <v>0</v>
      </c>
      <c r="J61" s="64">
        <f t="shared" si="23"/>
        <v>0</v>
      </c>
      <c r="K61" s="15"/>
      <c r="L61" s="3">
        <f t="shared" si="0"/>
        <v>365.69</v>
      </c>
    </row>
    <row r="62" spans="1:18" ht="32.25" customHeight="1">
      <c r="A62" s="263"/>
      <c r="B62" s="263"/>
      <c r="C62" s="17" t="s">
        <v>14</v>
      </c>
      <c r="D62" s="111"/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52">
        <v>0</v>
      </c>
      <c r="K62" s="15"/>
      <c r="L62" s="3">
        <f t="shared" si="0"/>
        <v>0</v>
      </c>
    </row>
    <row r="63" spans="1:18" ht="16.5">
      <c r="A63" s="263" t="s">
        <v>125</v>
      </c>
      <c r="B63" s="258" t="s">
        <v>126</v>
      </c>
      <c r="C63" s="139" t="s">
        <v>111</v>
      </c>
      <c r="D63" s="76">
        <f>D74</f>
        <v>1698.38</v>
      </c>
      <c r="E63" s="76">
        <f>E74</f>
        <v>3090.5</v>
      </c>
      <c r="F63" s="75">
        <f>F66+F70+F74</f>
        <v>381114.70999999996</v>
      </c>
      <c r="G63" s="76">
        <f>G66+G70+G74</f>
        <v>391704.24</v>
      </c>
      <c r="H63" s="75">
        <v>10511.67</v>
      </c>
      <c r="I63" s="75">
        <f>I66+I70+I74</f>
        <v>0</v>
      </c>
      <c r="J63" s="62">
        <f>J66+J70+J74</f>
        <v>0</v>
      </c>
      <c r="K63" s="15"/>
      <c r="L63" s="3">
        <f>E63+F63+G63+H63+I63+J63+D63</f>
        <v>788119.5</v>
      </c>
    </row>
    <row r="64" spans="1:18" ht="16.5">
      <c r="A64" s="263"/>
      <c r="B64" s="258"/>
      <c r="C64" s="139" t="s">
        <v>109</v>
      </c>
      <c r="D64" s="76">
        <f>D63</f>
        <v>1698.38</v>
      </c>
      <c r="E64" s="76">
        <f t="shared" ref="E64:G64" si="24">E63</f>
        <v>3090.5</v>
      </c>
      <c r="F64" s="76">
        <f t="shared" si="24"/>
        <v>381114.70999999996</v>
      </c>
      <c r="G64" s="76">
        <f t="shared" si="24"/>
        <v>391704.24</v>
      </c>
      <c r="H64" s="138">
        <v>0</v>
      </c>
      <c r="I64" s="138">
        <v>0</v>
      </c>
      <c r="J64" s="138">
        <v>0</v>
      </c>
      <c r="K64" s="15"/>
      <c r="L64" s="3">
        <f t="shared" ref="L64:L65" si="25">E64+F64+G64+H64+I64+J64+D64</f>
        <v>777607.83</v>
      </c>
      <c r="R64" s="3">
        <f>L63+L297+L343+L464+L944</f>
        <v>1890947.53</v>
      </c>
    </row>
    <row r="65" spans="1:20" ht="16.5">
      <c r="A65" s="263"/>
      <c r="B65" s="258"/>
      <c r="C65" s="139" t="s">
        <v>110</v>
      </c>
      <c r="D65" s="68">
        <v>0</v>
      </c>
      <c r="E65" s="68">
        <v>0</v>
      </c>
      <c r="F65" s="138">
        <v>0</v>
      </c>
      <c r="G65" s="138">
        <v>0</v>
      </c>
      <c r="H65" s="76">
        <f>H63</f>
        <v>10511.67</v>
      </c>
      <c r="I65" s="138">
        <v>0</v>
      </c>
      <c r="J65" s="138">
        <v>0</v>
      </c>
      <c r="K65" s="15"/>
      <c r="L65" s="3">
        <f t="shared" si="25"/>
        <v>10511.67</v>
      </c>
    </row>
    <row r="66" spans="1:20" ht="21.75" customHeight="1">
      <c r="A66" s="263"/>
      <c r="B66" s="258"/>
      <c r="C66" s="147" t="s">
        <v>112</v>
      </c>
      <c r="D66" s="68">
        <v>0</v>
      </c>
      <c r="E66" s="75">
        <v>0</v>
      </c>
      <c r="F66" s="75">
        <f>F67+F69</f>
        <v>132066.48000000001</v>
      </c>
      <c r="G66" s="75">
        <f>G67+G69</f>
        <v>123183.79</v>
      </c>
      <c r="H66" s="75">
        <f>H169</f>
        <v>0</v>
      </c>
      <c r="I66" s="75">
        <v>0</v>
      </c>
      <c r="J66" s="52">
        <v>0</v>
      </c>
      <c r="K66" s="15"/>
      <c r="L66" s="3">
        <f t="shared" si="0"/>
        <v>255250.27000000002</v>
      </c>
      <c r="T66" s="3">
        <f>G67+G72++G81</f>
        <v>368612.37</v>
      </c>
    </row>
    <row r="67" spans="1:20" ht="66.75" customHeight="1">
      <c r="A67" s="263"/>
      <c r="B67" s="258"/>
      <c r="C67" s="129" t="s">
        <v>91</v>
      </c>
      <c r="D67" s="68">
        <v>0</v>
      </c>
      <c r="E67" s="75">
        <v>0</v>
      </c>
      <c r="F67" s="75">
        <f>F193</f>
        <v>96145.61</v>
      </c>
      <c r="G67" s="75">
        <f>G193</f>
        <v>104686.79</v>
      </c>
      <c r="H67" s="75">
        <f>H66</f>
        <v>0</v>
      </c>
      <c r="I67" s="75">
        <v>0</v>
      </c>
      <c r="J67" s="52">
        <v>0</v>
      </c>
      <c r="K67" s="15"/>
      <c r="L67" s="3">
        <f t="shared" si="0"/>
        <v>200832.4</v>
      </c>
      <c r="R67" s="3">
        <f>G67+G71+G77</f>
        <v>368612.37</v>
      </c>
    </row>
    <row r="68" spans="1:20" ht="66">
      <c r="A68" s="263"/>
      <c r="B68" s="258"/>
      <c r="C68" s="129" t="s">
        <v>92</v>
      </c>
      <c r="D68" s="68">
        <v>0</v>
      </c>
      <c r="E68" s="75">
        <v>0</v>
      </c>
      <c r="F68" s="75">
        <f>F171</f>
        <v>96145.61</v>
      </c>
      <c r="G68" s="75">
        <f>G171</f>
        <v>104686.79</v>
      </c>
      <c r="H68" s="75">
        <v>0</v>
      </c>
      <c r="I68" s="75">
        <v>0</v>
      </c>
      <c r="J68" s="52">
        <v>0</v>
      </c>
      <c r="K68" s="15"/>
      <c r="L68" s="3">
        <f t="shared" si="0"/>
        <v>200832.4</v>
      </c>
      <c r="P68" s="3">
        <f>H63+H297+H343+H464+H944</f>
        <v>198088.91</v>
      </c>
    </row>
    <row r="69" spans="1:20" ht="82.5">
      <c r="A69" s="263"/>
      <c r="B69" s="258"/>
      <c r="C69" s="21" t="s">
        <v>93</v>
      </c>
      <c r="D69" s="68">
        <v>0</v>
      </c>
      <c r="E69" s="75">
        <v>0</v>
      </c>
      <c r="F69" s="75">
        <f>F172</f>
        <v>35920.870000000003</v>
      </c>
      <c r="G69" s="76">
        <f>G172</f>
        <v>18497</v>
      </c>
      <c r="H69" s="75">
        <v>0</v>
      </c>
      <c r="I69" s="75">
        <v>0</v>
      </c>
      <c r="J69" s="52">
        <v>0</v>
      </c>
      <c r="K69" s="15"/>
      <c r="L69" s="3">
        <f t="shared" si="0"/>
        <v>54417.87</v>
      </c>
    </row>
    <row r="70" spans="1:20" ht="33">
      <c r="A70" s="263"/>
      <c r="B70" s="258"/>
      <c r="C70" s="17" t="s">
        <v>7</v>
      </c>
      <c r="D70" s="68">
        <v>0</v>
      </c>
      <c r="E70" s="75">
        <v>0</v>
      </c>
      <c r="F70" s="76">
        <f>F71+F73</f>
        <v>241434.59999999998</v>
      </c>
      <c r="G70" s="76">
        <f>G71+G73</f>
        <v>241353.84</v>
      </c>
      <c r="H70" s="75">
        <f>H71</f>
        <v>0</v>
      </c>
      <c r="I70" s="75">
        <v>0</v>
      </c>
      <c r="J70" s="52">
        <v>0</v>
      </c>
      <c r="K70" s="15"/>
      <c r="L70" s="3">
        <f t="shared" si="0"/>
        <v>482788.43999999994</v>
      </c>
      <c r="O70" s="3"/>
      <c r="P70" s="3"/>
    </row>
    <row r="71" spans="1:20" ht="66.75" customHeight="1">
      <c r="A71" s="263"/>
      <c r="B71" s="258"/>
      <c r="C71" s="129" t="s">
        <v>91</v>
      </c>
      <c r="D71" s="68">
        <v>0</v>
      </c>
      <c r="E71" s="75">
        <v>0</v>
      </c>
      <c r="F71" s="76">
        <f>F95+F174</f>
        <v>236744.16999999998</v>
      </c>
      <c r="G71" s="76">
        <f>G72</f>
        <v>236821.82</v>
      </c>
      <c r="H71" s="75">
        <f>H173</f>
        <v>0</v>
      </c>
      <c r="I71" s="75">
        <v>0</v>
      </c>
      <c r="J71" s="52">
        <v>0</v>
      </c>
      <c r="K71" s="15"/>
      <c r="L71" s="3">
        <f t="shared" si="0"/>
        <v>473565.99</v>
      </c>
    </row>
    <row r="72" spans="1:20" ht="66">
      <c r="A72" s="263"/>
      <c r="B72" s="258"/>
      <c r="C72" s="129" t="s">
        <v>92</v>
      </c>
      <c r="D72" s="68">
        <v>0</v>
      </c>
      <c r="E72" s="75">
        <v>0</v>
      </c>
      <c r="F72" s="75">
        <f>F175</f>
        <v>236744.16999999998</v>
      </c>
      <c r="G72" s="76">
        <f>G175</f>
        <v>236821.82</v>
      </c>
      <c r="H72" s="75">
        <v>0</v>
      </c>
      <c r="I72" s="75">
        <v>0</v>
      </c>
      <c r="J72" s="52">
        <v>0</v>
      </c>
      <c r="K72" s="15"/>
      <c r="L72" s="3">
        <f t="shared" si="0"/>
        <v>473565.99</v>
      </c>
    </row>
    <row r="73" spans="1:20" ht="82.5">
      <c r="A73" s="263"/>
      <c r="B73" s="258"/>
      <c r="C73" s="21" t="s">
        <v>93</v>
      </c>
      <c r="D73" s="68">
        <v>0</v>
      </c>
      <c r="E73" s="75">
        <v>0</v>
      </c>
      <c r="F73" s="76">
        <f>F176</f>
        <v>4690.43</v>
      </c>
      <c r="G73" s="76">
        <f>G176</f>
        <v>4532.0199999999995</v>
      </c>
      <c r="H73" s="75">
        <v>0</v>
      </c>
      <c r="I73" s="75">
        <v>0</v>
      </c>
      <c r="J73" s="52">
        <v>0</v>
      </c>
      <c r="K73" s="15"/>
      <c r="L73" s="3">
        <f t="shared" si="0"/>
        <v>9222.4500000000007</v>
      </c>
      <c r="O73" s="3"/>
    </row>
    <row r="74" spans="1:20" ht="33">
      <c r="A74" s="263"/>
      <c r="B74" s="258"/>
      <c r="C74" s="17" t="s">
        <v>9</v>
      </c>
      <c r="D74" s="124">
        <f>D77</f>
        <v>1698.38</v>
      </c>
      <c r="E74" s="76">
        <f>E77</f>
        <v>3090.5</v>
      </c>
      <c r="F74" s="76">
        <f>F77+F82</f>
        <v>7613.63</v>
      </c>
      <c r="G74" s="76">
        <f>G77+G82</f>
        <v>27166.61</v>
      </c>
      <c r="H74" s="76">
        <f>H77</f>
        <v>10511.67</v>
      </c>
      <c r="I74" s="68">
        <f t="shared" ref="I74" si="26">I77+I82</f>
        <v>0</v>
      </c>
      <c r="J74" s="68">
        <f t="shared" ref="J74" si="27">J77+J82</f>
        <v>0</v>
      </c>
      <c r="K74" s="15"/>
      <c r="L74" s="3">
        <f t="shared" si="0"/>
        <v>50080.79</v>
      </c>
    </row>
    <row r="75" spans="1:20" ht="16.5">
      <c r="A75" s="263"/>
      <c r="B75" s="258"/>
      <c r="C75" s="139" t="s">
        <v>109</v>
      </c>
      <c r="D75" s="138">
        <f>D74</f>
        <v>1698.38</v>
      </c>
      <c r="E75" s="138">
        <f t="shared" ref="E75:F75" si="28">E74</f>
        <v>3090.5</v>
      </c>
      <c r="F75" s="138">
        <f t="shared" si="28"/>
        <v>7613.63</v>
      </c>
      <c r="G75" s="76">
        <f>G74</f>
        <v>27166.61</v>
      </c>
      <c r="H75" s="68">
        <v>0</v>
      </c>
      <c r="I75" s="68">
        <v>0</v>
      </c>
      <c r="J75" s="68">
        <v>0</v>
      </c>
      <c r="K75" s="15"/>
      <c r="L75" s="3">
        <f t="shared" si="0"/>
        <v>39569.120000000003</v>
      </c>
    </row>
    <row r="76" spans="1:20" ht="16.5">
      <c r="A76" s="263"/>
      <c r="B76" s="258"/>
      <c r="C76" s="139" t="s">
        <v>110</v>
      </c>
      <c r="D76" s="138">
        <v>0</v>
      </c>
      <c r="E76" s="68">
        <v>0</v>
      </c>
      <c r="F76" s="68">
        <v>0</v>
      </c>
      <c r="G76" s="68">
        <v>0</v>
      </c>
      <c r="H76" s="76">
        <f>H74</f>
        <v>10511.67</v>
      </c>
      <c r="I76" s="68">
        <f t="shared" ref="I76:J76" si="29">I74</f>
        <v>0</v>
      </c>
      <c r="J76" s="68">
        <f t="shared" si="29"/>
        <v>0</v>
      </c>
      <c r="K76" s="15"/>
      <c r="L76" s="3"/>
    </row>
    <row r="77" spans="1:20" ht="49.5">
      <c r="A77" s="263"/>
      <c r="B77" s="258"/>
      <c r="C77" s="129" t="s">
        <v>91</v>
      </c>
      <c r="D77" s="124">
        <f>D80+D81</f>
        <v>1698.38</v>
      </c>
      <c r="E77" s="76">
        <f>E80+E81</f>
        <v>3090.5</v>
      </c>
      <c r="F77" s="75">
        <f>F97+F179</f>
        <v>7533.18</v>
      </c>
      <c r="G77" s="76">
        <f>G81</f>
        <v>27103.760000000002</v>
      </c>
      <c r="H77" s="76">
        <f>H80+H82+H127+H174+Q172</f>
        <v>10511.67</v>
      </c>
      <c r="I77" s="75">
        <v>0</v>
      </c>
      <c r="J77" s="52">
        <v>0</v>
      </c>
      <c r="K77" s="15"/>
      <c r="L77" s="3">
        <f t="shared" si="0"/>
        <v>49937.49</v>
      </c>
      <c r="P77" s="3">
        <f>G77</f>
        <v>27103.760000000002</v>
      </c>
    </row>
    <row r="78" spans="1:20" ht="16.5">
      <c r="A78" s="263"/>
      <c r="B78" s="258"/>
      <c r="C78" s="139" t="s">
        <v>109</v>
      </c>
      <c r="D78" s="138">
        <f>D77</f>
        <v>1698.38</v>
      </c>
      <c r="E78" s="138">
        <f t="shared" ref="E78:F78" si="30">E77</f>
        <v>3090.5</v>
      </c>
      <c r="F78" s="138">
        <f t="shared" si="30"/>
        <v>7533.18</v>
      </c>
      <c r="G78" s="76">
        <f>G77</f>
        <v>27103.760000000002</v>
      </c>
      <c r="H78" s="138">
        <v>0</v>
      </c>
      <c r="I78" s="138">
        <v>0</v>
      </c>
      <c r="J78" s="138">
        <v>0</v>
      </c>
      <c r="K78" s="15"/>
      <c r="L78" s="3"/>
    </row>
    <row r="79" spans="1:20" ht="16.5">
      <c r="A79" s="263"/>
      <c r="B79" s="258"/>
      <c r="C79" s="139" t="s">
        <v>110</v>
      </c>
      <c r="D79" s="138">
        <v>0</v>
      </c>
      <c r="E79" s="68">
        <v>0</v>
      </c>
      <c r="F79" s="138">
        <v>0</v>
      </c>
      <c r="G79" s="138">
        <v>0</v>
      </c>
      <c r="H79" s="76">
        <f>H77</f>
        <v>10511.67</v>
      </c>
      <c r="I79" s="138">
        <f t="shared" ref="I79:J79" si="31">I77</f>
        <v>0</v>
      </c>
      <c r="J79" s="138">
        <f t="shared" si="31"/>
        <v>0</v>
      </c>
      <c r="K79" s="15"/>
      <c r="L79" s="3"/>
    </row>
    <row r="80" spans="1:20" ht="16.5">
      <c r="A80" s="263"/>
      <c r="B80" s="258"/>
      <c r="C80" s="17" t="s">
        <v>63</v>
      </c>
      <c r="D80" s="124">
        <v>1698.38</v>
      </c>
      <c r="E80" s="75">
        <f>E114</f>
        <v>118.74</v>
      </c>
      <c r="F80" s="76">
        <f>F114+F160</f>
        <v>1437.75</v>
      </c>
      <c r="G80" s="76">
        <f>G114+G160</f>
        <v>577.42999999999995</v>
      </c>
      <c r="H80" s="75">
        <f>H100</f>
        <v>198.33</v>
      </c>
      <c r="I80" s="75">
        <v>0</v>
      </c>
      <c r="J80" s="52">
        <v>0</v>
      </c>
      <c r="K80" s="15"/>
      <c r="L80" s="3">
        <f t="shared" si="0"/>
        <v>4030.63</v>
      </c>
    </row>
    <row r="81" spans="1:12" ht="66">
      <c r="A81" s="263"/>
      <c r="B81" s="258"/>
      <c r="C81" s="129" t="s">
        <v>92</v>
      </c>
      <c r="D81" s="68">
        <v>0</v>
      </c>
      <c r="E81" s="76">
        <f>E101</f>
        <v>2971.76</v>
      </c>
      <c r="F81" s="76">
        <f>F101+F181</f>
        <v>6095.43</v>
      </c>
      <c r="G81" s="76">
        <f>G97+G181</f>
        <v>27103.760000000002</v>
      </c>
      <c r="H81" s="75">
        <f>H101+H181</f>
        <v>10313.34</v>
      </c>
      <c r="I81" s="75">
        <v>0</v>
      </c>
      <c r="J81" s="52">
        <v>0</v>
      </c>
      <c r="K81" s="15"/>
      <c r="L81" s="3">
        <f t="shared" si="0"/>
        <v>46484.290000000008</v>
      </c>
    </row>
    <row r="82" spans="1:12" ht="82.5">
      <c r="A82" s="263"/>
      <c r="B82" s="258"/>
      <c r="C82" s="21" t="s">
        <v>93</v>
      </c>
      <c r="D82" s="68">
        <v>0</v>
      </c>
      <c r="E82" s="68">
        <v>0</v>
      </c>
      <c r="F82" s="76">
        <f>F182</f>
        <v>80.449999999999989</v>
      </c>
      <c r="G82" s="76">
        <f>G182</f>
        <v>62.849999999999994</v>
      </c>
      <c r="H82" s="68">
        <v>0</v>
      </c>
      <c r="I82" s="75">
        <v>0</v>
      </c>
      <c r="J82" s="52">
        <v>0</v>
      </c>
      <c r="K82" s="15"/>
      <c r="L82" s="3">
        <f t="shared" si="0"/>
        <v>143.29999999999998</v>
      </c>
    </row>
    <row r="83" spans="1:12" ht="16.5">
      <c r="A83" s="263"/>
      <c r="B83" s="258"/>
      <c r="C83" s="139" t="s">
        <v>109</v>
      </c>
      <c r="D83" s="68">
        <f>D82</f>
        <v>0</v>
      </c>
      <c r="E83" s="68">
        <f t="shared" ref="E83:G83" si="32">E82</f>
        <v>0</v>
      </c>
      <c r="F83" s="76">
        <f t="shared" si="32"/>
        <v>80.449999999999989</v>
      </c>
      <c r="G83" s="76">
        <f t="shared" si="32"/>
        <v>62.849999999999994</v>
      </c>
      <c r="H83" s="138">
        <v>0</v>
      </c>
      <c r="I83" s="138">
        <v>0</v>
      </c>
      <c r="J83" s="138">
        <v>0</v>
      </c>
      <c r="K83" s="15"/>
      <c r="L83" s="3"/>
    </row>
    <row r="84" spans="1:12" ht="16.5">
      <c r="A84" s="263"/>
      <c r="B84" s="258"/>
      <c r="C84" s="139" t="s">
        <v>110</v>
      </c>
      <c r="D84" s="68">
        <f>D86</f>
        <v>0</v>
      </c>
      <c r="E84" s="68">
        <f t="shared" ref="E84:J84" si="33">E86</f>
        <v>0</v>
      </c>
      <c r="F84" s="68">
        <f t="shared" si="33"/>
        <v>0</v>
      </c>
      <c r="G84" s="68">
        <f t="shared" si="33"/>
        <v>0</v>
      </c>
      <c r="H84" s="68">
        <f t="shared" si="33"/>
        <v>0</v>
      </c>
      <c r="I84" s="68">
        <f t="shared" si="33"/>
        <v>0</v>
      </c>
      <c r="J84" s="68">
        <f t="shared" si="33"/>
        <v>0</v>
      </c>
      <c r="K84" s="15"/>
      <c r="L84" s="3"/>
    </row>
    <row r="85" spans="1:12" ht="16.5">
      <c r="A85" s="263"/>
      <c r="B85" s="258"/>
      <c r="C85" s="17" t="s">
        <v>15</v>
      </c>
      <c r="D85" s="68">
        <v>0</v>
      </c>
      <c r="E85" s="75">
        <v>0</v>
      </c>
      <c r="F85" s="75">
        <v>0</v>
      </c>
      <c r="G85" s="75">
        <v>0</v>
      </c>
      <c r="H85" s="75">
        <v>0</v>
      </c>
      <c r="I85" s="75">
        <v>0</v>
      </c>
      <c r="J85" s="52">
        <v>0</v>
      </c>
      <c r="K85" s="15"/>
      <c r="L85" s="3">
        <f t="shared" si="0"/>
        <v>0</v>
      </c>
    </row>
    <row r="86" spans="1:12" ht="33">
      <c r="A86" s="263"/>
      <c r="B86" s="258"/>
      <c r="C86" s="17" t="s">
        <v>16</v>
      </c>
      <c r="D86" s="68">
        <v>0</v>
      </c>
      <c r="E86" s="75">
        <v>0</v>
      </c>
      <c r="F86" s="75">
        <v>0</v>
      </c>
      <c r="G86" s="75">
        <v>0</v>
      </c>
      <c r="H86" s="75">
        <v>0</v>
      </c>
      <c r="I86" s="75">
        <v>0</v>
      </c>
      <c r="J86" s="52">
        <v>0</v>
      </c>
      <c r="K86" s="15"/>
      <c r="L86" s="3">
        <f t="shared" si="0"/>
        <v>0</v>
      </c>
    </row>
    <row r="87" spans="1:12" ht="16.5">
      <c r="A87" s="263"/>
      <c r="B87" s="258"/>
      <c r="C87" s="17" t="s">
        <v>12</v>
      </c>
      <c r="D87" s="68">
        <v>0</v>
      </c>
      <c r="E87" s="75">
        <v>0</v>
      </c>
      <c r="F87" s="75">
        <v>0</v>
      </c>
      <c r="G87" s="75">
        <v>0</v>
      </c>
      <c r="H87" s="75">
        <v>0</v>
      </c>
      <c r="I87" s="75">
        <v>0</v>
      </c>
      <c r="J87" s="52">
        <v>0</v>
      </c>
      <c r="K87" s="15"/>
      <c r="L87" s="3">
        <f t="shared" si="0"/>
        <v>0</v>
      </c>
    </row>
    <row r="88" spans="1:12" ht="33">
      <c r="A88" s="263"/>
      <c r="B88" s="258"/>
      <c r="C88" s="17" t="s">
        <v>13</v>
      </c>
      <c r="D88" s="79">
        <v>0</v>
      </c>
      <c r="E88" s="84">
        <v>0</v>
      </c>
      <c r="F88" s="84">
        <v>0</v>
      </c>
      <c r="G88" s="84">
        <v>0</v>
      </c>
      <c r="H88" s="84">
        <v>0</v>
      </c>
      <c r="I88" s="75">
        <v>0</v>
      </c>
      <c r="J88" s="52">
        <v>0</v>
      </c>
      <c r="K88" s="15"/>
      <c r="L88" s="3">
        <f t="shared" si="0"/>
        <v>0</v>
      </c>
    </row>
    <row r="89" spans="1:12" ht="16.5">
      <c r="A89" s="263"/>
      <c r="B89" s="259" t="s">
        <v>17</v>
      </c>
      <c r="C89" s="261" t="s">
        <v>14</v>
      </c>
      <c r="D89" s="79">
        <v>0</v>
      </c>
      <c r="E89" s="93">
        <v>0</v>
      </c>
      <c r="F89" s="84">
        <v>0</v>
      </c>
      <c r="G89" s="93">
        <v>0</v>
      </c>
      <c r="H89" s="91">
        <v>0</v>
      </c>
      <c r="I89" s="254">
        <v>0</v>
      </c>
      <c r="J89" s="255">
        <v>0</v>
      </c>
      <c r="K89" s="15"/>
      <c r="L89" s="3">
        <f t="shared" si="0"/>
        <v>0</v>
      </c>
    </row>
    <row r="90" spans="1:12" ht="16.5">
      <c r="A90" s="268"/>
      <c r="B90" s="260"/>
      <c r="C90" s="261"/>
      <c r="D90" s="118"/>
      <c r="E90" s="99"/>
      <c r="F90" s="85"/>
      <c r="G90" s="99"/>
      <c r="H90" s="92"/>
      <c r="I90" s="254"/>
      <c r="J90" s="255"/>
      <c r="K90" s="15"/>
      <c r="L90" s="3">
        <f t="shared" si="0"/>
        <v>0</v>
      </c>
    </row>
    <row r="91" spans="1:12" ht="280.5" customHeight="1">
      <c r="A91" s="252"/>
      <c r="B91" s="180" t="s">
        <v>122</v>
      </c>
      <c r="C91" s="38" t="s">
        <v>111</v>
      </c>
      <c r="D91" s="124">
        <f>D96</f>
        <v>1698.38</v>
      </c>
      <c r="E91" s="76">
        <f>E96</f>
        <v>3090.5</v>
      </c>
      <c r="F91" s="75">
        <f>F96</f>
        <v>4885.78</v>
      </c>
      <c r="G91" s="75">
        <f>G96</f>
        <v>17249.84</v>
      </c>
      <c r="H91" s="75">
        <f>H96</f>
        <v>3595.46</v>
      </c>
      <c r="I91" s="75">
        <v>0</v>
      </c>
      <c r="J91" s="52">
        <v>0</v>
      </c>
      <c r="K91" s="15"/>
      <c r="L91" s="3">
        <f t="shared" si="0"/>
        <v>30519.96</v>
      </c>
    </row>
    <row r="92" spans="1:12" ht="29.25" customHeight="1">
      <c r="A92" s="252"/>
      <c r="B92" s="21"/>
      <c r="C92" s="139" t="s">
        <v>109</v>
      </c>
      <c r="D92" s="138">
        <f>D91</f>
        <v>1698.38</v>
      </c>
      <c r="E92" s="76">
        <f t="shared" ref="E92:G92" si="34">E91</f>
        <v>3090.5</v>
      </c>
      <c r="F92" s="138">
        <f t="shared" si="34"/>
        <v>4885.78</v>
      </c>
      <c r="G92" s="138">
        <f t="shared" si="34"/>
        <v>17249.84</v>
      </c>
      <c r="H92" s="138">
        <v>0</v>
      </c>
      <c r="I92" s="138">
        <v>0</v>
      </c>
      <c r="J92" s="138">
        <v>0</v>
      </c>
      <c r="K92" s="15"/>
      <c r="L92" s="3"/>
    </row>
    <row r="93" spans="1:12" ht="34.5" customHeight="1">
      <c r="A93" s="252"/>
      <c r="B93" s="21"/>
      <c r="C93" s="139" t="s">
        <v>110</v>
      </c>
      <c r="D93" s="138">
        <v>0</v>
      </c>
      <c r="E93" s="68">
        <v>0</v>
      </c>
      <c r="F93" s="138">
        <v>0</v>
      </c>
      <c r="G93" s="138">
        <v>0</v>
      </c>
      <c r="H93" s="138">
        <f>H91</f>
        <v>3595.46</v>
      </c>
      <c r="I93" s="138">
        <f t="shared" ref="I93:J93" si="35">I91</f>
        <v>0</v>
      </c>
      <c r="J93" s="138">
        <f t="shared" si="35"/>
        <v>0</v>
      </c>
      <c r="K93" s="15"/>
      <c r="L93" s="3"/>
    </row>
    <row r="94" spans="1:12" ht="17.25">
      <c r="A94" s="252"/>
      <c r="B94" s="23"/>
      <c r="C94" s="22" t="s">
        <v>5</v>
      </c>
      <c r="D94" s="124">
        <v>0</v>
      </c>
      <c r="E94" s="68">
        <v>0</v>
      </c>
      <c r="F94" s="75">
        <v>0</v>
      </c>
      <c r="G94" s="75">
        <v>0</v>
      </c>
      <c r="H94" s="75">
        <v>0</v>
      </c>
      <c r="I94" s="75">
        <v>0</v>
      </c>
      <c r="J94" s="52">
        <v>0</v>
      </c>
      <c r="K94" s="15"/>
      <c r="L94" s="3">
        <f t="shared" si="0"/>
        <v>0</v>
      </c>
    </row>
    <row r="95" spans="1:12" ht="33">
      <c r="A95" s="252"/>
      <c r="B95" s="23"/>
      <c r="C95" s="22" t="s">
        <v>7</v>
      </c>
      <c r="D95" s="124">
        <v>0</v>
      </c>
      <c r="E95" s="68">
        <v>0</v>
      </c>
      <c r="F95" s="75">
        <v>0</v>
      </c>
      <c r="G95" s="75">
        <v>0</v>
      </c>
      <c r="H95" s="75">
        <v>0</v>
      </c>
      <c r="I95" s="75">
        <v>0</v>
      </c>
      <c r="J95" s="52">
        <v>0</v>
      </c>
      <c r="K95" s="15"/>
      <c r="L95" s="3">
        <f t="shared" si="0"/>
        <v>0</v>
      </c>
    </row>
    <row r="96" spans="1:12" ht="33">
      <c r="A96" s="252"/>
      <c r="B96" s="23"/>
      <c r="C96" s="22" t="s">
        <v>9</v>
      </c>
      <c r="D96" s="124">
        <f>D97</f>
        <v>1698.38</v>
      </c>
      <c r="E96" s="76">
        <f>E97</f>
        <v>3090.5</v>
      </c>
      <c r="F96" s="75">
        <f>F97</f>
        <v>4885.78</v>
      </c>
      <c r="G96" s="75">
        <f>G97</f>
        <v>17249.84</v>
      </c>
      <c r="H96" s="75">
        <f>H97</f>
        <v>3595.46</v>
      </c>
      <c r="I96" s="75">
        <v>0</v>
      </c>
      <c r="J96" s="52">
        <v>0</v>
      </c>
      <c r="K96" s="15"/>
      <c r="L96" s="3">
        <f t="shared" si="0"/>
        <v>30519.96</v>
      </c>
    </row>
    <row r="97" spans="1:17" ht="49.5">
      <c r="A97" s="252"/>
      <c r="B97" s="23"/>
      <c r="C97" s="129" t="s">
        <v>91</v>
      </c>
      <c r="D97" s="124">
        <f>D100+D101</f>
        <v>1698.38</v>
      </c>
      <c r="E97" s="76">
        <f>E100+E101</f>
        <v>3090.5</v>
      </c>
      <c r="F97" s="75">
        <f>F101+F100</f>
        <v>4885.78</v>
      </c>
      <c r="G97" s="75">
        <f>G100+G127</f>
        <v>17249.84</v>
      </c>
      <c r="H97" s="75">
        <f>H100+H101</f>
        <v>3595.46</v>
      </c>
      <c r="I97" s="75">
        <v>0</v>
      </c>
      <c r="J97" s="52">
        <v>0</v>
      </c>
      <c r="K97" s="15"/>
      <c r="L97" s="3">
        <f t="shared" si="0"/>
        <v>30519.96</v>
      </c>
    </row>
    <row r="98" spans="1:17" ht="17.25">
      <c r="A98" s="252"/>
      <c r="B98" s="23"/>
      <c r="C98" s="139" t="s">
        <v>109</v>
      </c>
      <c r="D98" s="138">
        <f>D97</f>
        <v>1698.38</v>
      </c>
      <c r="E98" s="76">
        <f t="shared" ref="E98" si="36">E97</f>
        <v>3090.5</v>
      </c>
      <c r="F98" s="138">
        <f t="shared" ref="F98" si="37">F97</f>
        <v>4885.78</v>
      </c>
      <c r="G98" s="138">
        <f t="shared" ref="G98" si="38">G97</f>
        <v>17249.84</v>
      </c>
      <c r="H98" s="138">
        <v>0</v>
      </c>
      <c r="I98" s="138">
        <v>0</v>
      </c>
      <c r="J98" s="138">
        <v>0</v>
      </c>
      <c r="K98" s="15"/>
      <c r="L98" s="3"/>
    </row>
    <row r="99" spans="1:17" ht="17.25">
      <c r="A99" s="252"/>
      <c r="B99" s="23"/>
      <c r="C99" s="139" t="s">
        <v>110</v>
      </c>
      <c r="D99" s="138">
        <v>0</v>
      </c>
      <c r="E99" s="138">
        <v>0</v>
      </c>
      <c r="F99" s="138">
        <v>0</v>
      </c>
      <c r="G99" s="138">
        <v>0</v>
      </c>
      <c r="H99" s="138">
        <f>H97</f>
        <v>3595.46</v>
      </c>
      <c r="I99" s="138">
        <f t="shared" ref="I99:J99" si="39">I97</f>
        <v>0</v>
      </c>
      <c r="J99" s="138">
        <f t="shared" si="39"/>
        <v>0</v>
      </c>
      <c r="K99" s="15"/>
      <c r="L99" s="3"/>
    </row>
    <row r="100" spans="1:17" ht="17.25">
      <c r="A100" s="252"/>
      <c r="B100" s="23"/>
      <c r="C100" s="17" t="s">
        <v>63</v>
      </c>
      <c r="D100" s="109">
        <v>1698.38</v>
      </c>
      <c r="E100" s="75">
        <f>E114</f>
        <v>118.74</v>
      </c>
      <c r="F100" s="75">
        <f>82.75+1355</f>
        <v>1437.75</v>
      </c>
      <c r="G100" s="75">
        <f>G114</f>
        <v>577.42999999999995</v>
      </c>
      <c r="H100" s="75">
        <f>H114+H160</f>
        <v>198.33</v>
      </c>
      <c r="I100" s="75">
        <v>0</v>
      </c>
      <c r="J100" s="52">
        <v>0</v>
      </c>
      <c r="K100" s="15"/>
      <c r="L100" s="3">
        <f t="shared" si="0"/>
        <v>4030.63</v>
      </c>
    </row>
    <row r="101" spans="1:17" ht="66">
      <c r="A101" s="252"/>
      <c r="B101" s="23"/>
      <c r="C101" s="129" t="s">
        <v>92</v>
      </c>
      <c r="D101" s="109">
        <v>0</v>
      </c>
      <c r="E101" s="76">
        <f>E159+E129</f>
        <v>2971.76</v>
      </c>
      <c r="F101" s="75">
        <f>F129+F159+F143</f>
        <v>3448.0299999999997</v>
      </c>
      <c r="G101" s="75">
        <f>G129</f>
        <v>16672.41</v>
      </c>
      <c r="H101" s="75">
        <f>H129</f>
        <v>3397.13</v>
      </c>
      <c r="I101" s="75">
        <v>0</v>
      </c>
      <c r="J101" s="52">
        <v>0</v>
      </c>
      <c r="K101" s="15"/>
      <c r="L101" s="3">
        <f t="shared" si="0"/>
        <v>26489.33</v>
      </c>
    </row>
    <row r="102" spans="1:17" ht="17.25">
      <c r="A102" s="252"/>
      <c r="B102" s="23"/>
      <c r="C102" s="22" t="s">
        <v>18</v>
      </c>
      <c r="D102" s="109"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v>0</v>
      </c>
      <c r="J102" s="52">
        <v>0</v>
      </c>
      <c r="K102" s="15"/>
      <c r="L102" s="3">
        <f t="shared" si="0"/>
        <v>0</v>
      </c>
    </row>
    <row r="103" spans="1:17" ht="33">
      <c r="A103" s="252"/>
      <c r="B103" s="23"/>
      <c r="C103" s="22" t="s">
        <v>16</v>
      </c>
      <c r="D103" s="109">
        <v>0</v>
      </c>
      <c r="E103" s="75">
        <v>0</v>
      </c>
      <c r="F103" s="75">
        <v>0</v>
      </c>
      <c r="G103" s="75">
        <v>0</v>
      </c>
      <c r="H103" s="75">
        <v>0</v>
      </c>
      <c r="I103" s="75">
        <v>0</v>
      </c>
      <c r="J103" s="52">
        <v>0</v>
      </c>
      <c r="K103" s="15"/>
      <c r="L103" s="3">
        <f t="shared" si="0"/>
        <v>0</v>
      </c>
    </row>
    <row r="104" spans="1:17" ht="17.25">
      <c r="A104" s="252"/>
      <c r="B104" s="23"/>
      <c r="C104" s="22" t="s">
        <v>12</v>
      </c>
      <c r="D104" s="109">
        <v>0</v>
      </c>
      <c r="E104" s="75">
        <v>0</v>
      </c>
      <c r="F104" s="75">
        <v>0</v>
      </c>
      <c r="G104" s="75">
        <v>0</v>
      </c>
      <c r="H104" s="75">
        <v>0</v>
      </c>
      <c r="I104" s="75">
        <v>0</v>
      </c>
      <c r="J104" s="52">
        <v>0</v>
      </c>
      <c r="K104" s="15"/>
      <c r="L104" s="3">
        <f t="shared" si="0"/>
        <v>0</v>
      </c>
    </row>
    <row r="105" spans="1:17" ht="33">
      <c r="A105" s="252"/>
      <c r="B105" s="23"/>
      <c r="C105" s="22" t="s">
        <v>13</v>
      </c>
      <c r="D105" s="109">
        <v>0</v>
      </c>
      <c r="E105" s="75">
        <v>0</v>
      </c>
      <c r="F105" s="75">
        <v>0</v>
      </c>
      <c r="G105" s="75">
        <v>0</v>
      </c>
      <c r="H105" s="75">
        <v>0</v>
      </c>
      <c r="I105" s="75">
        <v>0</v>
      </c>
      <c r="J105" s="52">
        <v>0</v>
      </c>
      <c r="K105" s="15"/>
      <c r="L105" s="3">
        <f t="shared" si="0"/>
        <v>0</v>
      </c>
    </row>
    <row r="106" spans="1:17" ht="33">
      <c r="A106" s="252"/>
      <c r="B106" s="25"/>
      <c r="C106" s="22" t="s">
        <v>14</v>
      </c>
      <c r="D106" s="109">
        <v>0</v>
      </c>
      <c r="E106" s="75">
        <v>0</v>
      </c>
      <c r="F106" s="75">
        <v>0</v>
      </c>
      <c r="G106" s="75">
        <v>0</v>
      </c>
      <c r="H106" s="75">
        <v>0</v>
      </c>
      <c r="I106" s="75">
        <v>0</v>
      </c>
      <c r="J106" s="52">
        <v>0</v>
      </c>
      <c r="K106" s="15"/>
      <c r="L106" s="3">
        <f t="shared" si="0"/>
        <v>0</v>
      </c>
    </row>
    <row r="107" spans="1:17" ht="16.5">
      <c r="A107" s="263"/>
      <c r="B107" s="263"/>
      <c r="C107" s="38" t="s">
        <v>111</v>
      </c>
      <c r="D107" s="124">
        <f>D112</f>
        <v>1698.38</v>
      </c>
      <c r="E107" s="75">
        <f>E112</f>
        <v>118.74</v>
      </c>
      <c r="F107" s="75">
        <f>F112</f>
        <v>82.75</v>
      </c>
      <c r="G107" s="75">
        <f>G112</f>
        <v>577.42999999999995</v>
      </c>
      <c r="H107" s="100">
        <f>H112</f>
        <v>0</v>
      </c>
      <c r="I107" s="75">
        <v>0</v>
      </c>
      <c r="J107" s="52">
        <v>0</v>
      </c>
      <c r="K107" s="15"/>
      <c r="L107" s="3">
        <f t="shared" si="0"/>
        <v>2477.3000000000002</v>
      </c>
    </row>
    <row r="108" spans="1:17" ht="16.5">
      <c r="A108" s="263"/>
      <c r="B108" s="263"/>
      <c r="C108" s="139" t="s">
        <v>109</v>
      </c>
      <c r="D108" s="138">
        <f>D107</f>
        <v>1698.38</v>
      </c>
      <c r="E108" s="138">
        <f t="shared" ref="E108:J108" si="40">E107</f>
        <v>118.74</v>
      </c>
      <c r="F108" s="138">
        <f t="shared" si="40"/>
        <v>82.75</v>
      </c>
      <c r="G108" s="138">
        <f t="shared" si="40"/>
        <v>577.42999999999995</v>
      </c>
      <c r="H108" s="138">
        <f t="shared" si="40"/>
        <v>0</v>
      </c>
      <c r="I108" s="138">
        <f t="shared" si="40"/>
        <v>0</v>
      </c>
      <c r="J108" s="138">
        <f t="shared" si="40"/>
        <v>0</v>
      </c>
      <c r="K108" s="15"/>
      <c r="L108" s="3"/>
      <c r="Q108" s="3">
        <f>G91+G166</f>
        <v>391704.24000000005</v>
      </c>
    </row>
    <row r="109" spans="1:17" ht="16.5">
      <c r="A109" s="263"/>
      <c r="B109" s="263"/>
      <c r="C109" s="139" t="s">
        <v>110</v>
      </c>
      <c r="D109" s="138">
        <v>0</v>
      </c>
      <c r="E109" s="138">
        <v>0</v>
      </c>
      <c r="F109" s="138">
        <v>0</v>
      </c>
      <c r="G109" s="138">
        <v>0</v>
      </c>
      <c r="H109" s="138">
        <v>0</v>
      </c>
      <c r="I109" s="138">
        <v>0</v>
      </c>
      <c r="J109" s="138">
        <v>0</v>
      </c>
      <c r="K109" s="15"/>
      <c r="L109" s="3"/>
    </row>
    <row r="110" spans="1:17" ht="16.5">
      <c r="A110" s="263"/>
      <c r="B110" s="263"/>
      <c r="C110" s="17" t="s">
        <v>5</v>
      </c>
      <c r="D110" s="124">
        <v>0</v>
      </c>
      <c r="E110" s="75">
        <v>0</v>
      </c>
      <c r="F110" s="75">
        <v>0</v>
      </c>
      <c r="G110" s="75">
        <v>0</v>
      </c>
      <c r="H110" s="100">
        <v>0</v>
      </c>
      <c r="I110" s="75">
        <v>0</v>
      </c>
      <c r="J110" s="52">
        <v>0</v>
      </c>
      <c r="K110" s="15"/>
      <c r="L110" s="3">
        <f t="shared" si="0"/>
        <v>0</v>
      </c>
    </row>
    <row r="111" spans="1:17" ht="16.5">
      <c r="A111" s="263"/>
      <c r="B111" s="263"/>
      <c r="C111" s="17" t="s">
        <v>19</v>
      </c>
      <c r="D111" s="124">
        <v>0</v>
      </c>
      <c r="E111" s="75">
        <v>0</v>
      </c>
      <c r="F111" s="75">
        <v>0</v>
      </c>
      <c r="G111" s="75">
        <v>0</v>
      </c>
      <c r="H111" s="100">
        <v>0</v>
      </c>
      <c r="I111" s="75">
        <v>0</v>
      </c>
      <c r="J111" s="52">
        <v>0</v>
      </c>
      <c r="K111" s="15"/>
      <c r="L111" s="3">
        <f t="shared" ref="L111:L187" si="41">E111+F111+G111+H111+I111+J111+D111</f>
        <v>0</v>
      </c>
    </row>
    <row r="112" spans="1:17" ht="33">
      <c r="A112" s="263"/>
      <c r="B112" s="263"/>
      <c r="C112" s="17" t="s">
        <v>9</v>
      </c>
      <c r="D112" s="124">
        <f t="shared" ref="D112:H112" si="42">D113</f>
        <v>1698.38</v>
      </c>
      <c r="E112" s="75">
        <f t="shared" si="42"/>
        <v>118.74</v>
      </c>
      <c r="F112" s="75">
        <f t="shared" si="42"/>
        <v>82.75</v>
      </c>
      <c r="G112" s="75">
        <f t="shared" si="42"/>
        <v>577.42999999999995</v>
      </c>
      <c r="H112" s="100">
        <f t="shared" si="42"/>
        <v>0</v>
      </c>
      <c r="I112" s="75">
        <v>0</v>
      </c>
      <c r="J112" s="52">
        <v>0</v>
      </c>
      <c r="K112" s="15"/>
      <c r="L112" s="3">
        <f t="shared" si="41"/>
        <v>2477.3000000000002</v>
      </c>
    </row>
    <row r="113" spans="1:15" ht="65.25" customHeight="1">
      <c r="A113" s="263"/>
      <c r="B113" s="263"/>
      <c r="C113" s="129" t="s">
        <v>91</v>
      </c>
      <c r="D113" s="124">
        <f>D114</f>
        <v>1698.38</v>
      </c>
      <c r="E113" s="75">
        <f>E114</f>
        <v>118.74</v>
      </c>
      <c r="F113" s="75">
        <f>F114</f>
        <v>82.75</v>
      </c>
      <c r="G113" s="75">
        <f>G114</f>
        <v>577.42999999999995</v>
      </c>
      <c r="H113" s="100">
        <f>H114</f>
        <v>0</v>
      </c>
      <c r="I113" s="75">
        <v>0</v>
      </c>
      <c r="J113" s="52">
        <v>0</v>
      </c>
      <c r="K113" s="15"/>
      <c r="L113" s="3">
        <f t="shared" si="41"/>
        <v>2477.3000000000002</v>
      </c>
    </row>
    <row r="114" spans="1:15" ht="15.75" customHeight="1">
      <c r="A114" s="263"/>
      <c r="B114" s="263"/>
      <c r="C114" s="17" t="s">
        <v>63</v>
      </c>
      <c r="D114" s="109">
        <v>1698.38</v>
      </c>
      <c r="E114" s="75">
        <v>118.74</v>
      </c>
      <c r="F114" s="75">
        <v>82.75</v>
      </c>
      <c r="G114" s="75">
        <v>577.42999999999995</v>
      </c>
      <c r="H114" s="75">
        <v>0</v>
      </c>
      <c r="I114" s="75">
        <v>0</v>
      </c>
      <c r="J114" s="52">
        <v>0</v>
      </c>
      <c r="K114" s="15"/>
      <c r="L114" s="3">
        <f t="shared" si="41"/>
        <v>2477.3000000000002</v>
      </c>
    </row>
    <row r="115" spans="1:15" ht="18.75" customHeight="1">
      <c r="A115" s="263"/>
      <c r="B115" s="263"/>
      <c r="C115" s="17" t="s">
        <v>18</v>
      </c>
      <c r="D115" s="109"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v>0</v>
      </c>
      <c r="J115" s="52">
        <v>0</v>
      </c>
      <c r="K115" s="15"/>
      <c r="L115" s="3">
        <f t="shared" si="41"/>
        <v>0</v>
      </c>
    </row>
    <row r="116" spans="1:15" ht="53.25" customHeight="1">
      <c r="A116" s="263"/>
      <c r="B116" s="263"/>
      <c r="C116" s="17" t="s">
        <v>16</v>
      </c>
      <c r="D116" s="109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52">
        <v>0</v>
      </c>
      <c r="K116" s="15"/>
      <c r="L116" s="3">
        <f t="shared" si="41"/>
        <v>0</v>
      </c>
    </row>
    <row r="117" spans="1:15" ht="21" customHeight="1">
      <c r="A117" s="263"/>
      <c r="B117" s="263"/>
      <c r="C117" s="17" t="s">
        <v>12</v>
      </c>
      <c r="D117" s="109">
        <v>0</v>
      </c>
      <c r="E117" s="75">
        <v>0</v>
      </c>
      <c r="F117" s="75">
        <v>0</v>
      </c>
      <c r="G117" s="75">
        <v>0</v>
      </c>
      <c r="H117" s="75">
        <v>0</v>
      </c>
      <c r="I117" s="75">
        <v>0</v>
      </c>
      <c r="J117" s="52">
        <v>0</v>
      </c>
      <c r="K117" s="15"/>
      <c r="L117" s="3">
        <f t="shared" si="41"/>
        <v>0</v>
      </c>
    </row>
    <row r="118" spans="1:15" ht="43.5" customHeight="1">
      <c r="A118" s="263"/>
      <c r="B118" s="263"/>
      <c r="C118" s="17" t="s">
        <v>13</v>
      </c>
      <c r="D118" s="109">
        <v>0</v>
      </c>
      <c r="E118" s="75">
        <v>0</v>
      </c>
      <c r="F118" s="75">
        <v>0</v>
      </c>
      <c r="G118" s="75">
        <v>0</v>
      </c>
      <c r="H118" s="75">
        <v>0</v>
      </c>
      <c r="I118" s="75">
        <v>0</v>
      </c>
      <c r="J118" s="52">
        <v>0</v>
      </c>
      <c r="K118" s="15"/>
      <c r="L118" s="3">
        <f t="shared" si="41"/>
        <v>0</v>
      </c>
    </row>
    <row r="119" spans="1:15" ht="34.5" customHeight="1">
      <c r="A119" s="263"/>
      <c r="B119" s="263"/>
      <c r="C119" s="17" t="s">
        <v>14</v>
      </c>
      <c r="D119" s="109">
        <v>0</v>
      </c>
      <c r="E119" s="75">
        <v>0</v>
      </c>
      <c r="F119" s="75">
        <v>0</v>
      </c>
      <c r="G119" s="75">
        <v>0</v>
      </c>
      <c r="H119" s="75">
        <v>0</v>
      </c>
      <c r="I119" s="75">
        <v>0</v>
      </c>
      <c r="J119" s="52">
        <v>0</v>
      </c>
      <c r="K119" s="15"/>
      <c r="L119" s="3">
        <f t="shared" si="41"/>
        <v>0</v>
      </c>
    </row>
    <row r="120" spans="1:15" ht="16.5" hidden="1">
      <c r="A120" s="262" t="s">
        <v>64</v>
      </c>
      <c r="B120" s="262" t="s">
        <v>123</v>
      </c>
      <c r="C120" s="17"/>
      <c r="D120" s="109"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v>0</v>
      </c>
      <c r="J120" s="52">
        <v>0</v>
      </c>
      <c r="K120" s="15"/>
      <c r="L120" s="3">
        <f t="shared" si="41"/>
        <v>0</v>
      </c>
    </row>
    <row r="121" spans="1:15" ht="21" customHeight="1">
      <c r="A121" s="263"/>
      <c r="B121" s="263"/>
      <c r="C121" s="38" t="s">
        <v>111</v>
      </c>
      <c r="D121" s="109">
        <v>0</v>
      </c>
      <c r="E121" s="75">
        <f>E126</f>
        <v>2971.76</v>
      </c>
      <c r="F121" s="75">
        <f>F126</f>
        <v>3060.72</v>
      </c>
      <c r="G121" s="75">
        <f>G126</f>
        <v>16672.41</v>
      </c>
      <c r="H121" s="75">
        <f>H123</f>
        <v>3397.13</v>
      </c>
      <c r="I121" s="75">
        <v>0</v>
      </c>
      <c r="J121" s="52">
        <v>0</v>
      </c>
      <c r="K121" s="15"/>
      <c r="L121" s="3">
        <f t="shared" si="41"/>
        <v>26102.02</v>
      </c>
    </row>
    <row r="122" spans="1:15" ht="30" customHeight="1">
      <c r="A122" s="263"/>
      <c r="B122" s="263"/>
      <c r="C122" s="139" t="s">
        <v>109</v>
      </c>
      <c r="D122" s="138">
        <f>D121</f>
        <v>0</v>
      </c>
      <c r="E122" s="138">
        <f t="shared" ref="E122:J122" si="43">E121</f>
        <v>2971.76</v>
      </c>
      <c r="F122" s="138">
        <f t="shared" si="43"/>
        <v>3060.72</v>
      </c>
      <c r="G122" s="138">
        <f t="shared" si="43"/>
        <v>16672.41</v>
      </c>
      <c r="H122" s="138">
        <f t="shared" si="43"/>
        <v>3397.13</v>
      </c>
      <c r="I122" s="138">
        <f t="shared" si="43"/>
        <v>0</v>
      </c>
      <c r="J122" s="138">
        <f t="shared" si="43"/>
        <v>0</v>
      </c>
      <c r="K122" s="15"/>
      <c r="L122" s="3"/>
    </row>
    <row r="123" spans="1:15" ht="30" customHeight="1">
      <c r="A123" s="263"/>
      <c r="B123" s="263"/>
      <c r="C123" s="139" t="s">
        <v>110</v>
      </c>
      <c r="D123" s="138">
        <v>0</v>
      </c>
      <c r="E123" s="138">
        <v>0</v>
      </c>
      <c r="F123" s="138">
        <v>0</v>
      </c>
      <c r="G123" s="138">
        <v>0</v>
      </c>
      <c r="H123" s="138">
        <f>H126</f>
        <v>3397.13</v>
      </c>
      <c r="I123" s="138">
        <v>0</v>
      </c>
      <c r="J123" s="138">
        <v>0</v>
      </c>
      <c r="K123" s="15"/>
      <c r="L123" s="3"/>
    </row>
    <row r="124" spans="1:15" ht="20.25" customHeight="1">
      <c r="A124" s="263"/>
      <c r="B124" s="263"/>
      <c r="C124" s="17" t="s">
        <v>5</v>
      </c>
      <c r="D124" s="109">
        <v>0</v>
      </c>
      <c r="E124" s="75">
        <v>0</v>
      </c>
      <c r="F124" s="75">
        <v>0</v>
      </c>
      <c r="G124" s="75">
        <v>0</v>
      </c>
      <c r="H124" s="75">
        <v>0</v>
      </c>
      <c r="I124" s="75">
        <v>0</v>
      </c>
      <c r="J124" s="52">
        <v>0</v>
      </c>
      <c r="K124" s="15"/>
      <c r="L124" s="3">
        <f t="shared" si="41"/>
        <v>0</v>
      </c>
    </row>
    <row r="125" spans="1:15" ht="18" customHeight="1">
      <c r="A125" s="263"/>
      <c r="B125" s="263"/>
      <c r="C125" s="17" t="s">
        <v>19</v>
      </c>
      <c r="D125" s="109">
        <v>0</v>
      </c>
      <c r="E125" s="75">
        <v>0</v>
      </c>
      <c r="F125" s="75">
        <v>0</v>
      </c>
      <c r="G125" s="75">
        <v>0</v>
      </c>
      <c r="H125" s="75">
        <v>0</v>
      </c>
      <c r="I125" s="75">
        <v>0</v>
      </c>
      <c r="J125" s="52">
        <v>0</v>
      </c>
      <c r="K125" s="15"/>
      <c r="L125" s="3">
        <f t="shared" si="41"/>
        <v>0</v>
      </c>
      <c r="M125" s="4"/>
      <c r="N125" s="4"/>
      <c r="O125" s="4"/>
    </row>
    <row r="126" spans="1:15" ht="37.5" customHeight="1">
      <c r="A126" s="263"/>
      <c r="B126" s="263"/>
      <c r="C126" s="17" t="s">
        <v>9</v>
      </c>
      <c r="D126" s="109">
        <v>0</v>
      </c>
      <c r="E126" s="75">
        <f t="shared" ref="E126:G126" si="44">E127</f>
        <v>2971.76</v>
      </c>
      <c r="F126" s="75">
        <f t="shared" si="44"/>
        <v>3060.72</v>
      </c>
      <c r="G126" s="75">
        <f t="shared" si="44"/>
        <v>16672.41</v>
      </c>
      <c r="H126" s="75">
        <f>H127+0</f>
        <v>3397.13</v>
      </c>
      <c r="I126" s="75">
        <v>0</v>
      </c>
      <c r="J126" s="52">
        <v>0</v>
      </c>
      <c r="K126" s="15"/>
      <c r="L126" s="3">
        <f t="shared" si="41"/>
        <v>26102.02</v>
      </c>
    </row>
    <row r="127" spans="1:15" ht="65.25" customHeight="1">
      <c r="A127" s="263"/>
      <c r="B127" s="263"/>
      <c r="C127" s="129" t="s">
        <v>91</v>
      </c>
      <c r="D127" s="109">
        <v>0</v>
      </c>
      <c r="E127" s="75">
        <f>E129</f>
        <v>2971.76</v>
      </c>
      <c r="F127" s="75">
        <f>F129</f>
        <v>3060.72</v>
      </c>
      <c r="G127" s="75">
        <f>G129</f>
        <v>16672.41</v>
      </c>
      <c r="H127" s="75">
        <f>H129</f>
        <v>3397.13</v>
      </c>
      <c r="I127" s="75">
        <v>0</v>
      </c>
      <c r="J127" s="52">
        <v>0</v>
      </c>
      <c r="K127" s="15"/>
      <c r="L127" s="3">
        <f t="shared" si="41"/>
        <v>26102.02</v>
      </c>
    </row>
    <row r="128" spans="1:15" ht="30.75" customHeight="1">
      <c r="A128" s="263"/>
      <c r="B128" s="263"/>
      <c r="C128" s="144" t="s">
        <v>109</v>
      </c>
      <c r="D128" s="138">
        <f t="shared" ref="D128:J128" si="45">D127</f>
        <v>0</v>
      </c>
      <c r="E128" s="138">
        <f t="shared" si="45"/>
        <v>2971.76</v>
      </c>
      <c r="F128" s="138">
        <f t="shared" si="45"/>
        <v>3060.72</v>
      </c>
      <c r="G128" s="138">
        <f t="shared" si="45"/>
        <v>16672.41</v>
      </c>
      <c r="H128" s="138">
        <f t="shared" si="45"/>
        <v>3397.13</v>
      </c>
      <c r="I128" s="138">
        <f t="shared" si="45"/>
        <v>0</v>
      </c>
      <c r="J128" s="138">
        <f t="shared" si="45"/>
        <v>0</v>
      </c>
      <c r="K128" s="15"/>
      <c r="L128" s="3"/>
    </row>
    <row r="129" spans="1:13" ht="78.75" customHeight="1">
      <c r="A129" s="263"/>
      <c r="B129" s="263"/>
      <c r="C129" s="129" t="s">
        <v>92</v>
      </c>
      <c r="D129" s="109">
        <v>0</v>
      </c>
      <c r="E129" s="75">
        <v>2971.76</v>
      </c>
      <c r="F129" s="75">
        <v>3060.72</v>
      </c>
      <c r="G129" s="75">
        <v>16672.41</v>
      </c>
      <c r="H129" s="75">
        <v>3397.13</v>
      </c>
      <c r="I129" s="75">
        <v>0</v>
      </c>
      <c r="J129" s="52">
        <v>0</v>
      </c>
      <c r="K129" s="15"/>
      <c r="L129" s="3">
        <f t="shared" si="41"/>
        <v>26102.02</v>
      </c>
    </row>
    <row r="130" spans="1:13" ht="16.5">
      <c r="A130" s="263"/>
      <c r="B130" s="263"/>
      <c r="C130" s="17" t="s">
        <v>18</v>
      </c>
      <c r="D130" s="109"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v>0</v>
      </c>
      <c r="J130" s="52">
        <v>0</v>
      </c>
      <c r="K130" s="15"/>
      <c r="L130" s="3">
        <f t="shared" si="41"/>
        <v>0</v>
      </c>
    </row>
    <row r="131" spans="1:13" ht="33">
      <c r="A131" s="263"/>
      <c r="B131" s="263"/>
      <c r="C131" s="17" t="s">
        <v>16</v>
      </c>
      <c r="D131" s="109">
        <v>0</v>
      </c>
      <c r="E131" s="75">
        <v>0</v>
      </c>
      <c r="F131" s="75">
        <v>0</v>
      </c>
      <c r="G131" s="75">
        <v>0</v>
      </c>
      <c r="H131" s="75">
        <v>0</v>
      </c>
      <c r="I131" s="75">
        <v>0</v>
      </c>
      <c r="J131" s="52">
        <v>0</v>
      </c>
      <c r="K131" s="15"/>
      <c r="L131" s="3">
        <f t="shared" si="41"/>
        <v>0</v>
      </c>
    </row>
    <row r="132" spans="1:13" ht="16.5">
      <c r="A132" s="263"/>
      <c r="B132" s="263"/>
      <c r="C132" s="17" t="s">
        <v>12</v>
      </c>
      <c r="D132" s="109">
        <v>0</v>
      </c>
      <c r="E132" s="75">
        <v>0</v>
      </c>
      <c r="F132" s="75">
        <v>0</v>
      </c>
      <c r="G132" s="75">
        <v>0</v>
      </c>
      <c r="H132" s="75">
        <v>0</v>
      </c>
      <c r="I132" s="75">
        <v>0</v>
      </c>
      <c r="J132" s="52">
        <v>0</v>
      </c>
      <c r="K132" s="19"/>
      <c r="L132" s="3">
        <f t="shared" si="41"/>
        <v>0</v>
      </c>
      <c r="M132" s="1"/>
    </row>
    <row r="133" spans="1:13" ht="33">
      <c r="A133" s="263"/>
      <c r="B133" s="263"/>
      <c r="C133" s="17" t="s">
        <v>13</v>
      </c>
      <c r="D133" s="109">
        <v>0</v>
      </c>
      <c r="E133" s="75">
        <v>0</v>
      </c>
      <c r="F133" s="75">
        <v>0</v>
      </c>
      <c r="G133" s="75">
        <v>0</v>
      </c>
      <c r="H133" s="75">
        <v>0</v>
      </c>
      <c r="I133" s="75">
        <v>0</v>
      </c>
      <c r="J133" s="52">
        <v>0</v>
      </c>
      <c r="K133" s="15"/>
      <c r="L133" s="3">
        <f t="shared" si="41"/>
        <v>0</v>
      </c>
    </row>
    <row r="134" spans="1:13" ht="33">
      <c r="A134" s="263"/>
      <c r="B134" s="263"/>
      <c r="C134" s="17" t="s">
        <v>14</v>
      </c>
      <c r="D134" s="109">
        <v>0</v>
      </c>
      <c r="E134" s="75">
        <v>0</v>
      </c>
      <c r="F134" s="75">
        <v>0</v>
      </c>
      <c r="G134" s="75">
        <v>0</v>
      </c>
      <c r="H134" s="75">
        <v>0</v>
      </c>
      <c r="I134" s="75">
        <v>0</v>
      </c>
      <c r="J134" s="52">
        <v>0</v>
      </c>
      <c r="K134" s="15"/>
      <c r="L134" s="3">
        <f t="shared" si="41"/>
        <v>0</v>
      </c>
    </row>
    <row r="135" spans="1:13" ht="165">
      <c r="A135" s="252" t="s">
        <v>128</v>
      </c>
      <c r="B135" s="182" t="s">
        <v>127</v>
      </c>
      <c r="C135" s="185" t="s">
        <v>111</v>
      </c>
      <c r="D135" s="109">
        <v>0</v>
      </c>
      <c r="E135" s="75">
        <f>E140</f>
        <v>387.31</v>
      </c>
      <c r="F135" s="75">
        <f>F140</f>
        <v>387.31</v>
      </c>
      <c r="G135" s="75">
        <v>0</v>
      </c>
      <c r="H135" s="75">
        <v>0</v>
      </c>
      <c r="I135" s="75">
        <v>0</v>
      </c>
      <c r="J135" s="57">
        <v>0</v>
      </c>
      <c r="K135" s="15"/>
      <c r="L135" s="3">
        <f t="shared" si="41"/>
        <v>774.62</v>
      </c>
    </row>
    <row r="136" spans="1:13" ht="16.5">
      <c r="A136" s="252"/>
      <c r="B136" s="27"/>
      <c r="C136" s="22" t="s">
        <v>109</v>
      </c>
      <c r="D136" s="138">
        <f>D135</f>
        <v>0</v>
      </c>
      <c r="E136" s="138">
        <f t="shared" ref="E136:J136" si="46">E135</f>
        <v>387.31</v>
      </c>
      <c r="F136" s="138">
        <f t="shared" si="46"/>
        <v>387.31</v>
      </c>
      <c r="G136" s="138">
        <f t="shared" si="46"/>
        <v>0</v>
      </c>
      <c r="H136" s="138">
        <f t="shared" si="46"/>
        <v>0</v>
      </c>
      <c r="I136" s="138">
        <f t="shared" si="46"/>
        <v>0</v>
      </c>
      <c r="J136" s="138">
        <f t="shared" si="46"/>
        <v>0</v>
      </c>
      <c r="K136" s="15"/>
      <c r="L136" s="3"/>
    </row>
    <row r="137" spans="1:13" ht="16.5">
      <c r="A137" s="252"/>
      <c r="B137" s="27"/>
      <c r="C137" s="22" t="s">
        <v>110</v>
      </c>
      <c r="D137" s="138">
        <f>D138</f>
        <v>0</v>
      </c>
      <c r="E137" s="138">
        <f t="shared" ref="E137:J137" si="47">E138</f>
        <v>0</v>
      </c>
      <c r="F137" s="138">
        <f t="shared" si="47"/>
        <v>0</v>
      </c>
      <c r="G137" s="138">
        <f t="shared" si="47"/>
        <v>0</v>
      </c>
      <c r="H137" s="138">
        <f t="shared" si="47"/>
        <v>0</v>
      </c>
      <c r="I137" s="138">
        <f t="shared" si="47"/>
        <v>0</v>
      </c>
      <c r="J137" s="138">
        <f t="shared" si="47"/>
        <v>0</v>
      </c>
      <c r="K137" s="15"/>
      <c r="L137" s="3"/>
    </row>
    <row r="138" spans="1:13" ht="16.5">
      <c r="A138" s="252"/>
      <c r="B138" s="27"/>
      <c r="C138" s="22" t="s">
        <v>5</v>
      </c>
      <c r="D138" s="109">
        <v>0</v>
      </c>
      <c r="E138" s="75">
        <v>0</v>
      </c>
      <c r="F138" s="75">
        <v>0</v>
      </c>
      <c r="G138" s="75">
        <v>0</v>
      </c>
      <c r="H138" s="75">
        <v>0</v>
      </c>
      <c r="I138" s="75">
        <v>0</v>
      </c>
      <c r="J138" s="57">
        <v>0</v>
      </c>
      <c r="K138" s="15"/>
      <c r="L138" s="3">
        <f t="shared" si="41"/>
        <v>0</v>
      </c>
    </row>
    <row r="139" spans="1:13" ht="16.5">
      <c r="A139" s="252"/>
      <c r="B139" s="27"/>
      <c r="C139" s="22" t="s">
        <v>19</v>
      </c>
      <c r="D139" s="109">
        <v>0</v>
      </c>
      <c r="E139" s="75">
        <v>0</v>
      </c>
      <c r="F139" s="75">
        <v>0</v>
      </c>
      <c r="G139" s="75">
        <v>0</v>
      </c>
      <c r="H139" s="75">
        <v>0</v>
      </c>
      <c r="I139" s="75">
        <v>0</v>
      </c>
      <c r="J139" s="57">
        <v>0</v>
      </c>
      <c r="K139" s="15"/>
      <c r="L139" s="3">
        <f t="shared" si="41"/>
        <v>0</v>
      </c>
    </row>
    <row r="140" spans="1:13" ht="33">
      <c r="A140" s="252"/>
      <c r="B140" s="27"/>
      <c r="C140" s="22" t="s">
        <v>9</v>
      </c>
      <c r="D140" s="109">
        <v>0</v>
      </c>
      <c r="E140" s="75">
        <f>E142</f>
        <v>387.31</v>
      </c>
      <c r="F140" s="75">
        <f>F142</f>
        <v>387.31</v>
      </c>
      <c r="G140" s="75">
        <v>0</v>
      </c>
      <c r="H140" s="75">
        <v>0</v>
      </c>
      <c r="I140" s="75">
        <v>0</v>
      </c>
      <c r="J140" s="57">
        <v>0</v>
      </c>
      <c r="K140" s="15"/>
      <c r="L140" s="3">
        <f t="shared" si="41"/>
        <v>774.62</v>
      </c>
    </row>
    <row r="141" spans="1:13" ht="16.5">
      <c r="A141" s="252"/>
      <c r="B141" s="27"/>
      <c r="C141" s="22" t="s">
        <v>109</v>
      </c>
      <c r="D141" s="138">
        <f>D140</f>
        <v>0</v>
      </c>
      <c r="E141" s="138">
        <f t="shared" ref="E141" si="48">E140</f>
        <v>387.31</v>
      </c>
      <c r="F141" s="138">
        <f t="shared" ref="F141" si="49">F140</f>
        <v>387.31</v>
      </c>
      <c r="G141" s="138">
        <f t="shared" ref="G141" si="50">G140</f>
        <v>0</v>
      </c>
      <c r="H141" s="138">
        <f t="shared" ref="H141" si="51">H140</f>
        <v>0</v>
      </c>
      <c r="I141" s="138">
        <f t="shared" ref="I141" si="52">I140</f>
        <v>0</v>
      </c>
      <c r="J141" s="138">
        <f t="shared" ref="J141" si="53">J140</f>
        <v>0</v>
      </c>
      <c r="K141" s="15"/>
      <c r="L141" s="3"/>
    </row>
    <row r="142" spans="1:13" ht="49.5">
      <c r="A142" s="252"/>
      <c r="B142" s="27"/>
      <c r="C142" s="22" t="s">
        <v>91</v>
      </c>
      <c r="D142" s="109">
        <v>0</v>
      </c>
      <c r="E142" s="75">
        <f>E143</f>
        <v>387.31</v>
      </c>
      <c r="F142" s="75">
        <f>F143</f>
        <v>387.31</v>
      </c>
      <c r="G142" s="75">
        <v>0</v>
      </c>
      <c r="H142" s="75">
        <v>0</v>
      </c>
      <c r="I142" s="75">
        <v>0</v>
      </c>
      <c r="J142" s="57">
        <v>0</v>
      </c>
      <c r="K142" s="15"/>
      <c r="L142" s="3">
        <f t="shared" si="41"/>
        <v>774.62</v>
      </c>
    </row>
    <row r="143" spans="1:13" ht="66">
      <c r="A143" s="252"/>
      <c r="B143" s="27"/>
      <c r="C143" s="22" t="s">
        <v>92</v>
      </c>
      <c r="D143" s="109">
        <v>0</v>
      </c>
      <c r="E143" s="75">
        <v>387.31</v>
      </c>
      <c r="F143" s="75">
        <f>E143</f>
        <v>387.31</v>
      </c>
      <c r="G143" s="75">
        <v>0</v>
      </c>
      <c r="H143" s="75">
        <v>0</v>
      </c>
      <c r="I143" s="75">
        <v>0</v>
      </c>
      <c r="J143" s="57">
        <v>0</v>
      </c>
      <c r="K143" s="15"/>
      <c r="L143" s="3">
        <f t="shared" si="41"/>
        <v>774.62</v>
      </c>
    </row>
    <row r="144" spans="1:13" ht="16.5">
      <c r="A144" s="252"/>
      <c r="B144" s="27"/>
      <c r="C144" s="22" t="s">
        <v>18</v>
      </c>
      <c r="D144" s="109">
        <v>0</v>
      </c>
      <c r="E144" s="75">
        <v>0</v>
      </c>
      <c r="F144" s="75">
        <v>0</v>
      </c>
      <c r="G144" s="75">
        <v>0</v>
      </c>
      <c r="H144" s="75">
        <v>0</v>
      </c>
      <c r="I144" s="75">
        <v>0</v>
      </c>
      <c r="J144" s="57">
        <v>0</v>
      </c>
      <c r="K144" s="15"/>
      <c r="L144" s="3">
        <f t="shared" si="41"/>
        <v>0</v>
      </c>
    </row>
    <row r="145" spans="1:15" ht="33">
      <c r="A145" s="252"/>
      <c r="B145" s="27"/>
      <c r="C145" s="22" t="s">
        <v>16</v>
      </c>
      <c r="D145" s="109">
        <v>0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57">
        <v>0</v>
      </c>
      <c r="K145" s="15"/>
      <c r="L145" s="3">
        <f t="shared" si="41"/>
        <v>0</v>
      </c>
      <c r="O145" s="3">
        <f>H63+H297+H343+H464+H944</f>
        <v>198088.91</v>
      </c>
    </row>
    <row r="146" spans="1:15" ht="16.5">
      <c r="A146" s="252"/>
      <c r="B146" s="27"/>
      <c r="C146" s="22" t="s">
        <v>12</v>
      </c>
      <c r="D146" s="109">
        <v>0</v>
      </c>
      <c r="E146" s="75">
        <v>0</v>
      </c>
      <c r="F146" s="75">
        <v>0</v>
      </c>
      <c r="G146" s="75">
        <v>0</v>
      </c>
      <c r="H146" s="75">
        <v>0</v>
      </c>
      <c r="I146" s="75">
        <v>0</v>
      </c>
      <c r="J146" s="57">
        <v>0</v>
      </c>
      <c r="K146" s="15"/>
      <c r="L146" s="3">
        <f t="shared" si="41"/>
        <v>0</v>
      </c>
    </row>
    <row r="147" spans="1:15" ht="33">
      <c r="A147" s="252"/>
      <c r="B147" s="27"/>
      <c r="C147" s="22" t="s">
        <v>13</v>
      </c>
      <c r="D147" s="109">
        <v>0</v>
      </c>
      <c r="E147" s="75">
        <v>0</v>
      </c>
      <c r="F147" s="75">
        <v>0</v>
      </c>
      <c r="G147" s="75">
        <v>0</v>
      </c>
      <c r="H147" s="75">
        <v>0</v>
      </c>
      <c r="I147" s="75">
        <v>0</v>
      </c>
      <c r="J147" s="57">
        <v>0</v>
      </c>
      <c r="K147" s="15"/>
      <c r="L147" s="3">
        <f t="shared" si="41"/>
        <v>0</v>
      </c>
    </row>
    <row r="148" spans="1:15" ht="30.75" customHeight="1">
      <c r="A148" s="252"/>
      <c r="B148" s="181"/>
      <c r="C148" s="22" t="s">
        <v>14</v>
      </c>
      <c r="D148" s="109">
        <v>0</v>
      </c>
      <c r="E148" s="75">
        <v>0</v>
      </c>
      <c r="F148" s="75">
        <v>0</v>
      </c>
      <c r="G148" s="75">
        <v>0</v>
      </c>
      <c r="H148" s="75">
        <v>0</v>
      </c>
      <c r="I148" s="75">
        <v>0</v>
      </c>
      <c r="J148" s="57">
        <v>0</v>
      </c>
      <c r="K148" s="15"/>
      <c r="L148" s="3">
        <f t="shared" si="41"/>
        <v>0</v>
      </c>
    </row>
    <row r="149" spans="1:15" ht="16.5" hidden="1">
      <c r="A149" s="262" t="s">
        <v>80</v>
      </c>
      <c r="B149" s="262" t="s">
        <v>124</v>
      </c>
      <c r="C149" s="17"/>
      <c r="D149" s="109">
        <v>0</v>
      </c>
      <c r="E149" s="75">
        <v>0</v>
      </c>
      <c r="F149" s="75">
        <v>0</v>
      </c>
      <c r="G149" s="75">
        <v>0</v>
      </c>
      <c r="H149" s="75">
        <v>0</v>
      </c>
      <c r="I149" s="75">
        <v>0</v>
      </c>
      <c r="J149" s="52">
        <v>0</v>
      </c>
      <c r="K149" s="15"/>
      <c r="L149" s="3">
        <f t="shared" si="41"/>
        <v>0</v>
      </c>
    </row>
    <row r="150" spans="1:15" ht="16.5">
      <c r="A150" s="263"/>
      <c r="B150" s="263"/>
      <c r="C150" s="38" t="s">
        <v>111</v>
      </c>
      <c r="D150" s="80">
        <v>0</v>
      </c>
      <c r="E150" s="80">
        <v>0</v>
      </c>
      <c r="F150" s="76">
        <f>F155</f>
        <v>1355</v>
      </c>
      <c r="G150" s="75">
        <v>0</v>
      </c>
      <c r="H150" s="76">
        <f>H155</f>
        <v>198.33</v>
      </c>
      <c r="I150" s="75">
        <v>0</v>
      </c>
      <c r="J150" s="52">
        <v>0</v>
      </c>
      <c r="K150" s="15"/>
      <c r="L150" s="3">
        <f t="shared" si="41"/>
        <v>1553.33</v>
      </c>
    </row>
    <row r="151" spans="1:15" ht="16.5">
      <c r="A151" s="263"/>
      <c r="B151" s="263"/>
      <c r="C151" s="139" t="s">
        <v>109</v>
      </c>
      <c r="D151" s="80">
        <f>D150</f>
        <v>0</v>
      </c>
      <c r="E151" s="80">
        <f t="shared" ref="E151:G151" si="54">E150</f>
        <v>0</v>
      </c>
      <c r="F151" s="117">
        <f t="shared" si="54"/>
        <v>1355</v>
      </c>
      <c r="G151" s="80">
        <f t="shared" si="54"/>
        <v>0</v>
      </c>
      <c r="H151" s="68">
        <v>0</v>
      </c>
      <c r="I151" s="138">
        <v>0</v>
      </c>
      <c r="J151" s="138">
        <v>0</v>
      </c>
      <c r="K151" s="15"/>
      <c r="L151" s="3"/>
    </row>
    <row r="152" spans="1:15" ht="16.5">
      <c r="A152" s="263"/>
      <c r="B152" s="263"/>
      <c r="C152" s="139" t="s">
        <v>110</v>
      </c>
      <c r="D152" s="80">
        <v>0</v>
      </c>
      <c r="E152" s="80">
        <v>0</v>
      </c>
      <c r="F152" s="68">
        <v>0</v>
      </c>
      <c r="G152" s="138">
        <v>0</v>
      </c>
      <c r="H152" s="76">
        <f>H150</f>
        <v>198.33</v>
      </c>
      <c r="I152" s="138">
        <v>0</v>
      </c>
      <c r="J152" s="138">
        <v>0</v>
      </c>
      <c r="K152" s="15"/>
      <c r="L152" s="3"/>
    </row>
    <row r="153" spans="1:15" ht="16.5">
      <c r="A153" s="263"/>
      <c r="B153" s="263"/>
      <c r="C153" s="17" t="s">
        <v>5</v>
      </c>
      <c r="D153" s="80">
        <v>0</v>
      </c>
      <c r="E153" s="80">
        <v>0</v>
      </c>
      <c r="F153" s="75">
        <v>0</v>
      </c>
      <c r="G153" s="75">
        <v>0</v>
      </c>
      <c r="H153" s="100">
        <v>0</v>
      </c>
      <c r="I153" s="75">
        <v>0</v>
      </c>
      <c r="J153" s="52">
        <v>0</v>
      </c>
      <c r="K153" s="15"/>
      <c r="L153" s="3">
        <f t="shared" si="41"/>
        <v>0</v>
      </c>
    </row>
    <row r="154" spans="1:15" ht="16.5">
      <c r="A154" s="263"/>
      <c r="B154" s="263"/>
      <c r="C154" s="17" t="s">
        <v>19</v>
      </c>
      <c r="D154" s="80">
        <v>0</v>
      </c>
      <c r="E154" s="80">
        <v>0</v>
      </c>
      <c r="F154" s="75">
        <v>0</v>
      </c>
      <c r="G154" s="75">
        <v>0</v>
      </c>
      <c r="H154" s="100">
        <v>0</v>
      </c>
      <c r="I154" s="75">
        <v>0</v>
      </c>
      <c r="J154" s="52">
        <v>0</v>
      </c>
      <c r="K154" s="15"/>
      <c r="L154" s="3">
        <f t="shared" si="41"/>
        <v>0</v>
      </c>
    </row>
    <row r="155" spans="1:15" ht="33">
      <c r="A155" s="263"/>
      <c r="B155" s="263"/>
      <c r="C155" s="17" t="s">
        <v>9</v>
      </c>
      <c r="D155" s="80">
        <v>0</v>
      </c>
      <c r="E155" s="80">
        <v>0</v>
      </c>
      <c r="F155" s="76">
        <f>F156</f>
        <v>1355</v>
      </c>
      <c r="G155" s="75">
        <v>0</v>
      </c>
      <c r="H155" s="76">
        <f>H156</f>
        <v>198.33</v>
      </c>
      <c r="I155" s="75">
        <v>0</v>
      </c>
      <c r="J155" s="52">
        <v>0</v>
      </c>
      <c r="K155" s="15"/>
      <c r="L155" s="3">
        <f t="shared" si="41"/>
        <v>1553.33</v>
      </c>
    </row>
    <row r="156" spans="1:15" ht="49.5">
      <c r="A156" s="263"/>
      <c r="B156" s="263"/>
      <c r="C156" s="129" t="s">
        <v>91</v>
      </c>
      <c r="D156" s="80">
        <v>0</v>
      </c>
      <c r="E156" s="80">
        <v>0</v>
      </c>
      <c r="F156" s="76">
        <f>F160</f>
        <v>1355</v>
      </c>
      <c r="G156" s="75">
        <v>0</v>
      </c>
      <c r="H156" s="76">
        <f>H160</f>
        <v>198.33</v>
      </c>
      <c r="I156" s="75">
        <v>0</v>
      </c>
      <c r="J156" s="52">
        <v>0</v>
      </c>
      <c r="K156" s="15"/>
      <c r="L156" s="3">
        <f t="shared" si="41"/>
        <v>1553.33</v>
      </c>
    </row>
    <row r="157" spans="1:15" ht="16.5">
      <c r="A157" s="263"/>
      <c r="B157" s="263"/>
      <c r="C157" s="139" t="s">
        <v>109</v>
      </c>
      <c r="D157" s="80">
        <f>D156</f>
        <v>0</v>
      </c>
      <c r="E157" s="80">
        <f t="shared" ref="E157" si="55">E156</f>
        <v>0</v>
      </c>
      <c r="F157" s="117">
        <f t="shared" ref="F157" si="56">F156</f>
        <v>1355</v>
      </c>
      <c r="G157" s="80">
        <f t="shared" ref="G157" si="57">G156</f>
        <v>0</v>
      </c>
      <c r="H157" s="68">
        <v>0</v>
      </c>
      <c r="I157" s="138">
        <v>0</v>
      </c>
      <c r="J157" s="138">
        <v>0</v>
      </c>
      <c r="K157" s="15"/>
      <c r="L157" s="3"/>
    </row>
    <row r="158" spans="1:15" ht="16.5">
      <c r="A158" s="263"/>
      <c r="B158" s="263"/>
      <c r="C158" s="139" t="s">
        <v>110</v>
      </c>
      <c r="D158" s="80">
        <v>0</v>
      </c>
      <c r="E158" s="80">
        <v>0</v>
      </c>
      <c r="F158" s="68">
        <v>0</v>
      </c>
      <c r="G158" s="138">
        <v>0</v>
      </c>
      <c r="H158" s="76">
        <f>H156</f>
        <v>198.33</v>
      </c>
      <c r="I158" s="138">
        <v>0</v>
      </c>
      <c r="J158" s="138">
        <v>0</v>
      </c>
      <c r="K158" s="15"/>
      <c r="L158" s="3"/>
    </row>
    <row r="159" spans="1:15" ht="66">
      <c r="A159" s="263"/>
      <c r="B159" s="263"/>
      <c r="C159" s="129" t="s">
        <v>92</v>
      </c>
      <c r="D159" s="80">
        <v>0</v>
      </c>
      <c r="E159" s="80">
        <v>0</v>
      </c>
      <c r="F159" s="75">
        <f>E159</f>
        <v>0</v>
      </c>
      <c r="G159" s="75">
        <v>0</v>
      </c>
      <c r="H159" s="100">
        <f>G159</f>
        <v>0</v>
      </c>
      <c r="I159" s="75">
        <v>0</v>
      </c>
      <c r="J159" s="52">
        <v>0</v>
      </c>
      <c r="K159" s="15"/>
      <c r="L159" s="3">
        <f t="shared" si="41"/>
        <v>0</v>
      </c>
    </row>
    <row r="160" spans="1:15" ht="16.5">
      <c r="A160" s="263"/>
      <c r="B160" s="263"/>
      <c r="C160" s="58" t="s">
        <v>63</v>
      </c>
      <c r="D160" s="80">
        <v>0</v>
      </c>
      <c r="E160" s="80">
        <v>0</v>
      </c>
      <c r="F160" s="76">
        <v>1355</v>
      </c>
      <c r="G160" s="75">
        <v>0</v>
      </c>
      <c r="H160" s="75">
        <v>198.33</v>
      </c>
      <c r="I160" s="75"/>
      <c r="J160" s="57"/>
      <c r="K160" s="15"/>
      <c r="L160" s="3">
        <f t="shared" si="41"/>
        <v>1553.33</v>
      </c>
    </row>
    <row r="161" spans="1:17" ht="16.5">
      <c r="A161" s="263"/>
      <c r="B161" s="263"/>
      <c r="C161" s="17" t="s">
        <v>18</v>
      </c>
      <c r="D161" s="80">
        <v>0</v>
      </c>
      <c r="E161" s="80">
        <v>0</v>
      </c>
      <c r="F161" s="75">
        <v>0</v>
      </c>
      <c r="G161" s="75">
        <v>0</v>
      </c>
      <c r="H161" s="75">
        <v>0</v>
      </c>
      <c r="I161" s="75">
        <v>0</v>
      </c>
      <c r="J161" s="52">
        <v>0</v>
      </c>
      <c r="K161" s="15"/>
      <c r="L161" s="3">
        <f t="shared" si="41"/>
        <v>0</v>
      </c>
    </row>
    <row r="162" spans="1:17" ht="33">
      <c r="A162" s="263"/>
      <c r="B162" s="263"/>
      <c r="C162" s="17" t="s">
        <v>16</v>
      </c>
      <c r="D162" s="80">
        <v>0</v>
      </c>
      <c r="E162" s="80">
        <v>0</v>
      </c>
      <c r="F162" s="75">
        <v>0</v>
      </c>
      <c r="G162" s="75">
        <v>0</v>
      </c>
      <c r="H162" s="75">
        <v>0</v>
      </c>
      <c r="I162" s="75">
        <v>0</v>
      </c>
      <c r="J162" s="52">
        <v>0</v>
      </c>
      <c r="K162" s="15"/>
      <c r="L162" s="3">
        <f t="shared" si="41"/>
        <v>0</v>
      </c>
    </row>
    <row r="163" spans="1:17" ht="16.5">
      <c r="A163" s="263"/>
      <c r="B163" s="263"/>
      <c r="C163" s="17" t="s">
        <v>12</v>
      </c>
      <c r="D163" s="80">
        <v>0</v>
      </c>
      <c r="E163" s="80">
        <v>0</v>
      </c>
      <c r="F163" s="75">
        <v>0</v>
      </c>
      <c r="G163" s="75">
        <v>0</v>
      </c>
      <c r="H163" s="75">
        <v>0</v>
      </c>
      <c r="I163" s="75">
        <v>0</v>
      </c>
      <c r="J163" s="52">
        <v>0</v>
      </c>
      <c r="K163" s="15"/>
      <c r="L163" s="3">
        <f t="shared" si="41"/>
        <v>0</v>
      </c>
    </row>
    <row r="164" spans="1:17" ht="33">
      <c r="A164" s="263"/>
      <c r="B164" s="263"/>
      <c r="C164" s="17" t="s">
        <v>13</v>
      </c>
      <c r="D164" s="80">
        <v>0</v>
      </c>
      <c r="E164" s="80">
        <v>0</v>
      </c>
      <c r="F164" s="75">
        <v>0</v>
      </c>
      <c r="G164" s="75">
        <v>0</v>
      </c>
      <c r="H164" s="75">
        <v>0</v>
      </c>
      <c r="I164" s="75">
        <v>0</v>
      </c>
      <c r="J164" s="52">
        <v>0</v>
      </c>
      <c r="K164" s="15"/>
      <c r="L164" s="3">
        <f t="shared" si="41"/>
        <v>0</v>
      </c>
    </row>
    <row r="165" spans="1:17" ht="46.5" customHeight="1">
      <c r="A165" s="263"/>
      <c r="B165" s="268"/>
      <c r="C165" s="17" t="s">
        <v>14</v>
      </c>
      <c r="D165" s="80">
        <v>0</v>
      </c>
      <c r="E165" s="80">
        <v>0</v>
      </c>
      <c r="F165" s="75">
        <v>0</v>
      </c>
      <c r="G165" s="75">
        <v>0</v>
      </c>
      <c r="H165" s="75">
        <v>0</v>
      </c>
      <c r="I165" s="75">
        <v>0</v>
      </c>
      <c r="J165" s="52">
        <v>0</v>
      </c>
      <c r="K165" s="15"/>
      <c r="L165" s="3">
        <f t="shared" si="41"/>
        <v>0</v>
      </c>
    </row>
    <row r="166" spans="1:17" ht="165">
      <c r="A166" s="252" t="s">
        <v>130</v>
      </c>
      <c r="B166" s="183" t="s">
        <v>129</v>
      </c>
      <c r="C166" s="185" t="s">
        <v>111</v>
      </c>
      <c r="D166" s="109">
        <v>0</v>
      </c>
      <c r="E166" s="75">
        <v>0</v>
      </c>
      <c r="F166" s="76">
        <f>F169+F173+F177</f>
        <v>376228.92999999993</v>
      </c>
      <c r="G166" s="76">
        <f>G169+G173+G177</f>
        <v>374454.4</v>
      </c>
      <c r="H166" s="75">
        <f>H169+H173+H177</f>
        <v>6916.21</v>
      </c>
      <c r="I166" s="75">
        <v>0</v>
      </c>
      <c r="J166" s="52">
        <v>0</v>
      </c>
      <c r="K166" s="15"/>
      <c r="L166" s="3">
        <f t="shared" si="41"/>
        <v>757599.53999999992</v>
      </c>
    </row>
    <row r="167" spans="1:17" ht="16.5">
      <c r="A167" s="252"/>
      <c r="B167" s="184"/>
      <c r="C167" s="22" t="s">
        <v>109</v>
      </c>
      <c r="D167" s="138">
        <f>D166</f>
        <v>0</v>
      </c>
      <c r="E167" s="138">
        <f t="shared" ref="E167:J167" si="58">E166</f>
        <v>0</v>
      </c>
      <c r="F167" s="138">
        <f t="shared" si="58"/>
        <v>376228.92999999993</v>
      </c>
      <c r="G167" s="138">
        <f t="shared" si="58"/>
        <v>374454.4</v>
      </c>
      <c r="H167" s="138">
        <f t="shared" si="58"/>
        <v>6916.21</v>
      </c>
      <c r="I167" s="138">
        <f t="shared" si="58"/>
        <v>0</v>
      </c>
      <c r="J167" s="138">
        <f t="shared" si="58"/>
        <v>0</v>
      </c>
      <c r="K167" s="15"/>
      <c r="L167" s="3"/>
    </row>
    <row r="168" spans="1:17" ht="16.5">
      <c r="A168" s="252"/>
      <c r="B168" s="184"/>
      <c r="C168" s="22" t="s">
        <v>110</v>
      </c>
      <c r="D168" s="138">
        <v>0</v>
      </c>
      <c r="E168" s="138">
        <v>0</v>
      </c>
      <c r="F168" s="138">
        <v>0</v>
      </c>
      <c r="G168" s="138">
        <v>0</v>
      </c>
      <c r="H168" s="138">
        <v>0</v>
      </c>
      <c r="I168" s="138">
        <v>0</v>
      </c>
      <c r="J168" s="138">
        <v>0</v>
      </c>
      <c r="K168" s="15"/>
      <c r="L168" s="3"/>
    </row>
    <row r="169" spans="1:17" ht="16.5">
      <c r="A169" s="252"/>
      <c r="B169" s="184"/>
      <c r="C169" s="188" t="s">
        <v>5</v>
      </c>
      <c r="D169" s="109">
        <v>0</v>
      </c>
      <c r="E169" s="75">
        <v>0</v>
      </c>
      <c r="F169" s="75">
        <f>F170+F172</f>
        <v>132066.48000000001</v>
      </c>
      <c r="G169" s="75">
        <f>G170+G172</f>
        <v>123183.79</v>
      </c>
      <c r="H169" s="75">
        <v>0</v>
      </c>
      <c r="I169" s="75">
        <v>0</v>
      </c>
      <c r="J169" s="52">
        <v>0</v>
      </c>
      <c r="K169" s="15"/>
      <c r="L169" s="3">
        <f t="shared" si="41"/>
        <v>255250.27000000002</v>
      </c>
    </row>
    <row r="170" spans="1:17" ht="49.5">
      <c r="A170" s="252"/>
      <c r="B170" s="184"/>
      <c r="C170" s="22" t="s">
        <v>91</v>
      </c>
      <c r="D170" s="109">
        <v>0</v>
      </c>
      <c r="E170" s="75">
        <v>0</v>
      </c>
      <c r="F170" s="75">
        <f>F171</f>
        <v>96145.61</v>
      </c>
      <c r="G170" s="75">
        <f>G171</f>
        <v>104686.79</v>
      </c>
      <c r="H170" s="75">
        <v>0</v>
      </c>
      <c r="I170" s="88">
        <v>0</v>
      </c>
      <c r="J170" s="88">
        <v>0</v>
      </c>
      <c r="K170" s="90"/>
      <c r="L170" s="3">
        <f t="shared" si="41"/>
        <v>200832.4</v>
      </c>
    </row>
    <row r="171" spans="1:17" ht="66">
      <c r="A171" s="252"/>
      <c r="B171" s="184"/>
      <c r="C171" s="22" t="s">
        <v>92</v>
      </c>
      <c r="D171" s="109">
        <v>0</v>
      </c>
      <c r="E171" s="75">
        <v>0</v>
      </c>
      <c r="F171" s="75">
        <f>F194</f>
        <v>96145.61</v>
      </c>
      <c r="G171" s="75">
        <f>G194</f>
        <v>104686.79</v>
      </c>
      <c r="H171" s="75">
        <v>0</v>
      </c>
      <c r="I171" s="75">
        <v>0</v>
      </c>
      <c r="J171" s="52">
        <v>0</v>
      </c>
      <c r="K171" s="15"/>
      <c r="L171" s="3">
        <f t="shared" si="41"/>
        <v>200832.4</v>
      </c>
      <c r="M171" s="4"/>
      <c r="N171" s="4"/>
      <c r="Q171" s="3">
        <f>G169+G173+G177</f>
        <v>374454.4</v>
      </c>
    </row>
    <row r="172" spans="1:17" ht="82.5">
      <c r="A172" s="252"/>
      <c r="B172" s="184"/>
      <c r="C172" s="189" t="s">
        <v>93</v>
      </c>
      <c r="D172" s="109">
        <v>0</v>
      </c>
      <c r="E172" s="75">
        <v>0</v>
      </c>
      <c r="F172" s="75">
        <f>F195</f>
        <v>35920.870000000003</v>
      </c>
      <c r="G172" s="76">
        <f>G195</f>
        <v>18497</v>
      </c>
      <c r="H172" s="75">
        <v>0</v>
      </c>
      <c r="I172" s="75">
        <v>0</v>
      </c>
      <c r="J172" s="52">
        <v>0</v>
      </c>
      <c r="K172" s="15"/>
      <c r="L172" s="3">
        <f t="shared" si="41"/>
        <v>54417.87</v>
      </c>
      <c r="M172" s="4"/>
      <c r="N172" s="4"/>
      <c r="P172" s="3">
        <f>G171+G175+G181</f>
        <v>351362.52999999997</v>
      </c>
    </row>
    <row r="173" spans="1:17" ht="33">
      <c r="A173" s="252"/>
      <c r="B173" s="184"/>
      <c r="C173" s="188" t="s">
        <v>21</v>
      </c>
      <c r="D173" s="109">
        <v>0</v>
      </c>
      <c r="E173" s="75">
        <v>0</v>
      </c>
      <c r="F173" s="76">
        <f>F174+F176</f>
        <v>241434.59999999998</v>
      </c>
      <c r="G173" s="76">
        <f>G174+G176</f>
        <v>241353.84</v>
      </c>
      <c r="H173" s="75">
        <v>0</v>
      </c>
      <c r="I173" s="75">
        <v>0</v>
      </c>
      <c r="J173" s="52">
        <v>0</v>
      </c>
      <c r="K173" s="15"/>
      <c r="L173" s="3">
        <f t="shared" si="41"/>
        <v>482788.43999999994</v>
      </c>
    </row>
    <row r="174" spans="1:17" ht="49.5">
      <c r="A174" s="252"/>
      <c r="B174" s="184"/>
      <c r="C174" s="22" t="s">
        <v>91</v>
      </c>
      <c r="D174" s="109">
        <v>0</v>
      </c>
      <c r="E174" s="75">
        <v>0</v>
      </c>
      <c r="F174" s="76">
        <f>F175</f>
        <v>236744.16999999998</v>
      </c>
      <c r="G174" s="76">
        <f>G175</f>
        <v>236821.82</v>
      </c>
      <c r="H174" s="75">
        <f>H175</f>
        <v>6916.21</v>
      </c>
      <c r="I174" s="88">
        <v>0</v>
      </c>
      <c r="J174" s="88">
        <v>0</v>
      </c>
      <c r="K174" s="90"/>
      <c r="L174" s="3">
        <f t="shared" si="41"/>
        <v>480482.2</v>
      </c>
      <c r="P174" s="3">
        <f>G169+G173+G177</f>
        <v>374454.4</v>
      </c>
    </row>
    <row r="175" spans="1:17" ht="66">
      <c r="A175" s="252"/>
      <c r="B175" s="184"/>
      <c r="C175" s="22" t="s">
        <v>92</v>
      </c>
      <c r="D175" s="109">
        <v>0</v>
      </c>
      <c r="E175" s="75">
        <v>0</v>
      </c>
      <c r="F175" s="75">
        <f>F215+F249+F269+F286</f>
        <v>236744.16999999998</v>
      </c>
      <c r="G175" s="76">
        <f>G215+G249+G269+G286</f>
        <v>236821.82</v>
      </c>
      <c r="H175" s="75">
        <f>H177</f>
        <v>6916.21</v>
      </c>
      <c r="I175" s="75">
        <v>0</v>
      </c>
      <c r="J175" s="52">
        <v>0</v>
      </c>
      <c r="K175" s="15"/>
      <c r="L175" s="3">
        <f t="shared" si="41"/>
        <v>480482.2</v>
      </c>
    </row>
    <row r="176" spans="1:17" ht="82.5">
      <c r="A176" s="252"/>
      <c r="B176" s="184"/>
      <c r="C176" s="189" t="s">
        <v>93</v>
      </c>
      <c r="D176" s="109">
        <v>0</v>
      </c>
      <c r="E176" s="75">
        <v>0</v>
      </c>
      <c r="F176" s="75">
        <f>F216++F250</f>
        <v>4690.43</v>
      </c>
      <c r="G176" s="75">
        <f>G216++G250</f>
        <v>4532.0199999999995</v>
      </c>
      <c r="H176" s="75">
        <v>0</v>
      </c>
      <c r="I176" s="75">
        <v>0</v>
      </c>
      <c r="J176" s="52">
        <v>0</v>
      </c>
      <c r="K176" s="15"/>
      <c r="L176" s="3">
        <f t="shared" si="41"/>
        <v>9222.4500000000007</v>
      </c>
    </row>
    <row r="177" spans="1:12" ht="16.5">
      <c r="A177" s="252"/>
      <c r="B177" s="184"/>
      <c r="C177" s="22" t="s">
        <v>22</v>
      </c>
      <c r="D177" s="109">
        <v>0</v>
      </c>
      <c r="E177" s="75">
        <v>0</v>
      </c>
      <c r="F177" s="76">
        <f>F179+F182</f>
        <v>2727.85</v>
      </c>
      <c r="G177" s="76">
        <f>G179+G182</f>
        <v>9916.7700000000023</v>
      </c>
      <c r="H177" s="75">
        <f>H181</f>
        <v>6916.21</v>
      </c>
      <c r="I177" s="75">
        <v>0</v>
      </c>
      <c r="J177" s="52">
        <v>0</v>
      </c>
      <c r="K177" s="15"/>
      <c r="L177" s="3">
        <f t="shared" si="41"/>
        <v>19560.830000000002</v>
      </c>
    </row>
    <row r="178" spans="1:12" ht="16.5">
      <c r="A178" s="252"/>
      <c r="B178" s="184"/>
      <c r="C178" s="22" t="s">
        <v>109</v>
      </c>
      <c r="D178" s="138">
        <f>D177</f>
        <v>0</v>
      </c>
      <c r="E178" s="138">
        <f t="shared" ref="E178:J178" si="59">E177</f>
        <v>0</v>
      </c>
      <c r="F178" s="138">
        <f t="shared" si="59"/>
        <v>2727.85</v>
      </c>
      <c r="G178" s="138">
        <f t="shared" si="59"/>
        <v>9916.7700000000023</v>
      </c>
      <c r="H178" s="138">
        <f t="shared" si="59"/>
        <v>6916.21</v>
      </c>
      <c r="I178" s="138">
        <f t="shared" si="59"/>
        <v>0</v>
      </c>
      <c r="J178" s="138">
        <f t="shared" si="59"/>
        <v>0</v>
      </c>
      <c r="K178" s="15"/>
      <c r="L178" s="3"/>
    </row>
    <row r="179" spans="1:12" ht="49.5">
      <c r="A179" s="252"/>
      <c r="B179" s="184"/>
      <c r="C179" s="22" t="s">
        <v>91</v>
      </c>
      <c r="D179" s="109">
        <v>0</v>
      </c>
      <c r="E179" s="75">
        <v>0</v>
      </c>
      <c r="F179" s="76">
        <f>F181</f>
        <v>2647.4</v>
      </c>
      <c r="G179" s="76">
        <f>G181</f>
        <v>9853.9200000000019</v>
      </c>
      <c r="H179" s="75">
        <v>0</v>
      </c>
      <c r="I179" s="75">
        <v>0</v>
      </c>
      <c r="J179" s="52">
        <v>0</v>
      </c>
      <c r="K179" s="15"/>
      <c r="L179" s="3">
        <f t="shared" si="41"/>
        <v>12501.320000000002</v>
      </c>
    </row>
    <row r="180" spans="1:12" ht="16.5">
      <c r="A180" s="252"/>
      <c r="B180" s="184"/>
      <c r="C180" s="22" t="s">
        <v>109</v>
      </c>
      <c r="D180" s="140">
        <f>D179</f>
        <v>0</v>
      </c>
      <c r="E180" s="140">
        <f t="shared" ref="E180:J180" si="60">E179</f>
        <v>0</v>
      </c>
      <c r="F180" s="140">
        <f t="shared" si="60"/>
        <v>2647.4</v>
      </c>
      <c r="G180" s="140">
        <f t="shared" si="60"/>
        <v>9853.9200000000019</v>
      </c>
      <c r="H180" s="140">
        <f>H181</f>
        <v>6916.21</v>
      </c>
      <c r="I180" s="140">
        <f t="shared" si="60"/>
        <v>0</v>
      </c>
      <c r="J180" s="140">
        <f t="shared" si="60"/>
        <v>0</v>
      </c>
      <c r="K180" s="15"/>
      <c r="L180" s="3"/>
    </row>
    <row r="181" spans="1:12" ht="66">
      <c r="A181" s="252"/>
      <c r="B181" s="184"/>
      <c r="C181" s="22" t="s">
        <v>92</v>
      </c>
      <c r="D181" s="109">
        <v>0</v>
      </c>
      <c r="E181" s="75">
        <v>0</v>
      </c>
      <c r="F181" s="76">
        <f>F233+F255+F291+F274</f>
        <v>2647.4</v>
      </c>
      <c r="G181" s="76">
        <f>G233+G255+G291+G274</f>
        <v>9853.9200000000019</v>
      </c>
      <c r="H181" s="75">
        <f>H233</f>
        <v>6916.21</v>
      </c>
      <c r="I181" s="75">
        <v>0</v>
      </c>
      <c r="J181" s="52">
        <v>0</v>
      </c>
      <c r="K181" s="15"/>
      <c r="L181" s="3">
        <f t="shared" si="41"/>
        <v>19417.530000000002</v>
      </c>
    </row>
    <row r="182" spans="1:12" ht="82.5">
      <c r="A182" s="252"/>
      <c r="B182" s="184"/>
      <c r="C182" s="189" t="s">
        <v>93</v>
      </c>
      <c r="D182" s="109">
        <v>0</v>
      </c>
      <c r="E182" s="75">
        <v>0</v>
      </c>
      <c r="F182" s="76">
        <f>F256+F234+N172</f>
        <v>80.449999999999989</v>
      </c>
      <c r="G182" s="76">
        <f>G256+G234+O172</f>
        <v>62.849999999999994</v>
      </c>
      <c r="H182" s="75">
        <v>0</v>
      </c>
      <c r="I182" s="75">
        <v>0</v>
      </c>
      <c r="J182" s="52">
        <v>0</v>
      </c>
      <c r="K182" s="15"/>
      <c r="L182" s="3">
        <f t="shared" si="41"/>
        <v>143.29999999999998</v>
      </c>
    </row>
    <row r="183" spans="1:12" ht="16.5">
      <c r="A183" s="252"/>
      <c r="B183" s="184"/>
      <c r="C183" s="22" t="s">
        <v>109</v>
      </c>
      <c r="D183" s="140">
        <f>D182</f>
        <v>0</v>
      </c>
      <c r="E183" s="140">
        <f t="shared" ref="E183:J183" si="61">E182</f>
        <v>0</v>
      </c>
      <c r="F183" s="140">
        <f t="shared" si="61"/>
        <v>80.449999999999989</v>
      </c>
      <c r="G183" s="140">
        <f t="shared" si="61"/>
        <v>62.849999999999994</v>
      </c>
      <c r="H183" s="140">
        <f t="shared" si="61"/>
        <v>0</v>
      </c>
      <c r="I183" s="140">
        <f t="shared" si="61"/>
        <v>0</v>
      </c>
      <c r="J183" s="140">
        <f t="shared" si="61"/>
        <v>0</v>
      </c>
      <c r="K183" s="15"/>
      <c r="L183" s="3"/>
    </row>
    <row r="184" spans="1:12" ht="16.5">
      <c r="A184" s="252"/>
      <c r="B184" s="184"/>
      <c r="C184" s="22" t="s">
        <v>18</v>
      </c>
      <c r="D184" s="109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52">
        <v>0</v>
      </c>
      <c r="K184" s="15"/>
      <c r="L184" s="3">
        <f t="shared" si="41"/>
        <v>0</v>
      </c>
    </row>
    <row r="185" spans="1:12" ht="33">
      <c r="A185" s="252"/>
      <c r="B185" s="184"/>
      <c r="C185" s="22" t="s">
        <v>16</v>
      </c>
      <c r="D185" s="109">
        <v>0</v>
      </c>
      <c r="E185" s="75">
        <v>0</v>
      </c>
      <c r="F185" s="75">
        <v>0</v>
      </c>
      <c r="G185" s="75">
        <v>0</v>
      </c>
      <c r="H185" s="75">
        <v>0</v>
      </c>
      <c r="I185" s="75">
        <v>0</v>
      </c>
      <c r="J185" s="52">
        <v>0</v>
      </c>
      <c r="K185" s="15"/>
      <c r="L185" s="3">
        <f t="shared" si="41"/>
        <v>0</v>
      </c>
    </row>
    <row r="186" spans="1:12" ht="16.5">
      <c r="A186" s="252"/>
      <c r="B186" s="184"/>
      <c r="C186" s="22" t="s">
        <v>12</v>
      </c>
      <c r="D186" s="109">
        <v>0</v>
      </c>
      <c r="E186" s="75">
        <v>0</v>
      </c>
      <c r="F186" s="75">
        <v>0</v>
      </c>
      <c r="G186" s="75">
        <v>0</v>
      </c>
      <c r="H186" s="75">
        <v>0</v>
      </c>
      <c r="I186" s="75">
        <v>0</v>
      </c>
      <c r="J186" s="52">
        <v>0</v>
      </c>
      <c r="K186" s="15"/>
      <c r="L186" s="3">
        <f t="shared" si="41"/>
        <v>0</v>
      </c>
    </row>
    <row r="187" spans="1:12" ht="33">
      <c r="A187" s="252"/>
      <c r="B187" s="184"/>
      <c r="C187" s="22" t="s">
        <v>13</v>
      </c>
      <c r="D187" s="109">
        <v>0</v>
      </c>
      <c r="E187" s="75">
        <v>0</v>
      </c>
      <c r="F187" s="75">
        <v>0</v>
      </c>
      <c r="G187" s="75">
        <v>0</v>
      </c>
      <c r="H187" s="75">
        <v>0</v>
      </c>
      <c r="I187" s="75">
        <v>0</v>
      </c>
      <c r="J187" s="52">
        <v>0</v>
      </c>
      <c r="K187" s="15"/>
      <c r="L187" s="3">
        <f t="shared" si="41"/>
        <v>0</v>
      </c>
    </row>
    <row r="188" spans="1:12" ht="33">
      <c r="A188" s="252"/>
      <c r="B188" s="186"/>
      <c r="C188" s="22" t="s">
        <v>14</v>
      </c>
      <c r="D188" s="109">
        <v>0</v>
      </c>
      <c r="E188" s="75">
        <v>0</v>
      </c>
      <c r="F188" s="75">
        <v>0</v>
      </c>
      <c r="G188" s="75">
        <v>0</v>
      </c>
      <c r="H188" s="75">
        <v>0</v>
      </c>
      <c r="I188" s="75">
        <v>0</v>
      </c>
      <c r="J188" s="52">
        <v>0</v>
      </c>
      <c r="K188" s="15"/>
      <c r="L188" s="3">
        <f t="shared" ref="L188:M261" si="62">E188+F188+G188+H188+I188+J188+D188</f>
        <v>0</v>
      </c>
    </row>
    <row r="189" spans="1:12" ht="396">
      <c r="A189" s="252" t="s">
        <v>132</v>
      </c>
      <c r="B189" s="192" t="s">
        <v>131</v>
      </c>
      <c r="C189" s="185" t="s">
        <v>111</v>
      </c>
      <c r="D189" s="109">
        <v>0</v>
      </c>
      <c r="E189" s="75">
        <v>0</v>
      </c>
      <c r="F189" s="75">
        <f>F192</f>
        <v>132066.48000000001</v>
      </c>
      <c r="G189" s="75">
        <f>G192</f>
        <v>123183.79</v>
      </c>
      <c r="H189" s="75">
        <f>H192</f>
        <v>0</v>
      </c>
      <c r="I189" s="75">
        <v>0</v>
      </c>
      <c r="J189" s="52">
        <v>0</v>
      </c>
      <c r="K189" s="15"/>
      <c r="L189" s="3">
        <f t="shared" si="62"/>
        <v>255250.27000000002</v>
      </c>
    </row>
    <row r="190" spans="1:12" ht="16.5">
      <c r="A190" s="252"/>
      <c r="B190" s="27"/>
      <c r="C190" s="22" t="s">
        <v>109</v>
      </c>
      <c r="D190" s="140">
        <f>D189</f>
        <v>0</v>
      </c>
      <c r="E190" s="140">
        <f t="shared" ref="E190:J190" si="63">E189</f>
        <v>0</v>
      </c>
      <c r="F190" s="140">
        <f t="shared" si="63"/>
        <v>132066.48000000001</v>
      </c>
      <c r="G190" s="140">
        <f t="shared" si="63"/>
        <v>123183.79</v>
      </c>
      <c r="H190" s="140">
        <f t="shared" si="63"/>
        <v>0</v>
      </c>
      <c r="I190" s="140">
        <f t="shared" si="63"/>
        <v>0</v>
      </c>
      <c r="J190" s="140">
        <f t="shared" si="63"/>
        <v>0</v>
      </c>
      <c r="K190" s="15"/>
      <c r="L190" s="3"/>
    </row>
    <row r="191" spans="1:12" ht="16.5">
      <c r="A191" s="252"/>
      <c r="B191" s="27"/>
      <c r="C191" s="22" t="s">
        <v>110</v>
      </c>
      <c r="D191" s="140">
        <v>0</v>
      </c>
      <c r="E191" s="140">
        <v>0</v>
      </c>
      <c r="F191" s="140">
        <v>0</v>
      </c>
      <c r="G191" s="140">
        <v>0</v>
      </c>
      <c r="H191" s="140">
        <v>0</v>
      </c>
      <c r="I191" s="140">
        <v>0</v>
      </c>
      <c r="J191" s="140">
        <v>0</v>
      </c>
      <c r="K191" s="15"/>
      <c r="L191" s="3"/>
    </row>
    <row r="192" spans="1:12" ht="16.5">
      <c r="A192" s="252"/>
      <c r="B192" s="27"/>
      <c r="C192" s="22" t="s">
        <v>5</v>
      </c>
      <c r="D192" s="109">
        <v>0</v>
      </c>
      <c r="E192" s="75">
        <v>0</v>
      </c>
      <c r="F192" s="75">
        <f>F193+F195</f>
        <v>132066.48000000001</v>
      </c>
      <c r="G192" s="75">
        <f>G193+G195</f>
        <v>123183.79</v>
      </c>
      <c r="H192" s="75">
        <v>0</v>
      </c>
      <c r="I192" s="75">
        <v>0</v>
      </c>
      <c r="J192" s="52">
        <v>0</v>
      </c>
      <c r="K192" s="15"/>
      <c r="L192" s="3">
        <f t="shared" si="62"/>
        <v>255250.27000000002</v>
      </c>
    </row>
    <row r="193" spans="1:12" ht="49.5">
      <c r="A193" s="252"/>
      <c r="B193" s="27"/>
      <c r="C193" s="22" t="s">
        <v>91</v>
      </c>
      <c r="D193" s="109">
        <v>0</v>
      </c>
      <c r="E193" s="75">
        <v>0</v>
      </c>
      <c r="F193" s="75">
        <f>F194</f>
        <v>96145.61</v>
      </c>
      <c r="G193" s="75">
        <f>G194</f>
        <v>104686.79</v>
      </c>
      <c r="H193" s="75">
        <v>0</v>
      </c>
      <c r="I193" s="96">
        <v>0</v>
      </c>
      <c r="J193" s="96">
        <v>0</v>
      </c>
      <c r="K193" s="15"/>
      <c r="L193" s="3">
        <f t="shared" si="62"/>
        <v>200832.4</v>
      </c>
    </row>
    <row r="194" spans="1:12" ht="66">
      <c r="A194" s="252"/>
      <c r="B194" s="27"/>
      <c r="C194" s="22" t="s">
        <v>92</v>
      </c>
      <c r="D194" s="109">
        <v>0</v>
      </c>
      <c r="E194" s="75">
        <v>0</v>
      </c>
      <c r="F194" s="75">
        <v>96145.61</v>
      </c>
      <c r="G194" s="75">
        <v>104686.79</v>
      </c>
      <c r="H194" s="75">
        <v>0</v>
      </c>
      <c r="I194" s="75">
        <v>0</v>
      </c>
      <c r="J194" s="52">
        <v>0</v>
      </c>
      <c r="K194" s="15"/>
      <c r="L194" s="3">
        <f t="shared" si="62"/>
        <v>200832.4</v>
      </c>
    </row>
    <row r="195" spans="1:12" ht="82.5">
      <c r="A195" s="252"/>
      <c r="B195" s="27"/>
      <c r="C195" s="189" t="s">
        <v>93</v>
      </c>
      <c r="D195" s="109">
        <v>0</v>
      </c>
      <c r="E195" s="75">
        <v>0</v>
      </c>
      <c r="F195" s="75">
        <v>35920.870000000003</v>
      </c>
      <c r="G195" s="76">
        <v>18497</v>
      </c>
      <c r="H195" s="75">
        <v>0</v>
      </c>
      <c r="I195" s="75">
        <v>0</v>
      </c>
      <c r="J195" s="52">
        <v>0</v>
      </c>
      <c r="K195" s="15"/>
      <c r="L195" s="3">
        <f t="shared" si="62"/>
        <v>54417.87</v>
      </c>
    </row>
    <row r="196" spans="1:12" ht="48.75" customHeight="1">
      <c r="A196" s="252"/>
      <c r="B196" s="27"/>
      <c r="C196" s="188" t="s">
        <v>7</v>
      </c>
      <c r="D196" s="109"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52">
        <v>0</v>
      </c>
      <c r="K196" s="15"/>
      <c r="L196" s="3">
        <f t="shared" si="62"/>
        <v>0</v>
      </c>
    </row>
    <row r="197" spans="1:12" ht="18.75" hidden="1" customHeight="1">
      <c r="A197" s="252"/>
      <c r="B197" s="27"/>
      <c r="C197" s="188" t="s">
        <v>20</v>
      </c>
      <c r="D197" s="112">
        <v>0</v>
      </c>
      <c r="E197" s="81">
        <v>0</v>
      </c>
      <c r="F197" s="81">
        <v>0</v>
      </c>
      <c r="G197" s="81">
        <v>0</v>
      </c>
      <c r="H197" s="81">
        <v>0</v>
      </c>
      <c r="I197" s="256">
        <v>0</v>
      </c>
      <c r="J197" s="256">
        <v>0</v>
      </c>
      <c r="K197" s="253"/>
      <c r="L197" s="3">
        <f t="shared" si="62"/>
        <v>0</v>
      </c>
    </row>
    <row r="198" spans="1:12" ht="49.5">
      <c r="A198" s="252"/>
      <c r="B198" s="27"/>
      <c r="C198" s="22" t="s">
        <v>91</v>
      </c>
      <c r="D198" s="113"/>
      <c r="E198" s="82"/>
      <c r="F198" s="82"/>
      <c r="G198" s="82"/>
      <c r="H198" s="82"/>
      <c r="I198" s="257"/>
      <c r="J198" s="257"/>
      <c r="K198" s="253"/>
      <c r="L198" s="3">
        <f t="shared" si="62"/>
        <v>0</v>
      </c>
    </row>
    <row r="199" spans="1:12" ht="16.5">
      <c r="A199" s="252"/>
      <c r="B199" s="27"/>
      <c r="C199" s="22" t="s">
        <v>74</v>
      </c>
      <c r="D199" s="109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52">
        <v>0</v>
      </c>
      <c r="K199" s="15"/>
      <c r="L199" s="3">
        <f t="shared" si="62"/>
        <v>0</v>
      </c>
    </row>
    <row r="200" spans="1:12" ht="33">
      <c r="A200" s="252"/>
      <c r="B200" s="27"/>
      <c r="C200" s="188" t="s">
        <v>9</v>
      </c>
      <c r="D200" s="109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52">
        <v>0</v>
      </c>
      <c r="K200" s="15"/>
      <c r="L200" s="3">
        <f t="shared" si="62"/>
        <v>0</v>
      </c>
    </row>
    <row r="201" spans="1:12" ht="49.5">
      <c r="A201" s="252"/>
      <c r="B201" s="27"/>
      <c r="C201" s="22" t="s">
        <v>91</v>
      </c>
      <c r="D201" s="109">
        <v>0</v>
      </c>
      <c r="E201" s="75">
        <v>0</v>
      </c>
      <c r="F201" s="81">
        <v>0</v>
      </c>
      <c r="G201" s="75">
        <v>0</v>
      </c>
      <c r="H201" s="81">
        <v>0</v>
      </c>
      <c r="I201" s="88">
        <v>0</v>
      </c>
      <c r="J201" s="88">
        <v>0</v>
      </c>
      <c r="K201" s="90"/>
      <c r="L201" s="3">
        <f t="shared" si="62"/>
        <v>0</v>
      </c>
    </row>
    <row r="202" spans="1:12" ht="16.5">
      <c r="A202" s="252"/>
      <c r="B202" s="27"/>
      <c r="C202" s="22" t="s">
        <v>18</v>
      </c>
      <c r="D202" s="109">
        <v>0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52">
        <v>0</v>
      </c>
      <c r="K202" s="15"/>
      <c r="L202" s="3">
        <f t="shared" si="62"/>
        <v>0</v>
      </c>
    </row>
    <row r="203" spans="1:12" ht="33">
      <c r="A203" s="252"/>
      <c r="B203" s="27"/>
      <c r="C203" s="22" t="s">
        <v>16</v>
      </c>
      <c r="D203" s="109">
        <v>0</v>
      </c>
      <c r="E203" s="75">
        <v>0</v>
      </c>
      <c r="F203" s="75">
        <v>0</v>
      </c>
      <c r="G203" s="75">
        <v>0</v>
      </c>
      <c r="H203" s="75">
        <v>0</v>
      </c>
      <c r="I203" s="75">
        <v>0</v>
      </c>
      <c r="J203" s="52">
        <v>0</v>
      </c>
      <c r="K203" s="15"/>
      <c r="L203" s="3">
        <f t="shared" si="62"/>
        <v>0</v>
      </c>
    </row>
    <row r="204" spans="1:12" ht="16.5">
      <c r="A204" s="252"/>
      <c r="B204" s="27"/>
      <c r="C204" s="22" t="s">
        <v>12</v>
      </c>
      <c r="D204" s="109">
        <v>0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52">
        <v>0</v>
      </c>
      <c r="K204" s="15"/>
      <c r="L204" s="3">
        <f t="shared" si="62"/>
        <v>0</v>
      </c>
    </row>
    <row r="205" spans="1:12" ht="33">
      <c r="A205" s="252"/>
      <c r="B205" s="27"/>
      <c r="C205" s="22" t="s">
        <v>13</v>
      </c>
      <c r="D205" s="109"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52">
        <v>0</v>
      </c>
      <c r="K205" s="15"/>
      <c r="L205" s="3">
        <f t="shared" si="62"/>
        <v>0</v>
      </c>
    </row>
    <row r="206" spans="1:12" ht="33">
      <c r="A206" s="252"/>
      <c r="B206" s="187"/>
      <c r="C206" s="22" t="s">
        <v>14</v>
      </c>
      <c r="D206" s="109">
        <v>0</v>
      </c>
      <c r="E206" s="75">
        <v>0</v>
      </c>
      <c r="F206" s="75">
        <v>0</v>
      </c>
      <c r="G206" s="75">
        <v>0</v>
      </c>
      <c r="H206" s="75">
        <v>0</v>
      </c>
      <c r="I206" s="75">
        <v>0</v>
      </c>
      <c r="J206" s="52">
        <v>0</v>
      </c>
      <c r="K206" s="15"/>
      <c r="L206" s="3">
        <f t="shared" si="62"/>
        <v>0</v>
      </c>
    </row>
    <row r="207" spans="1:12" ht="346.5">
      <c r="A207" s="191" t="s">
        <v>133</v>
      </c>
      <c r="B207" s="190" t="s">
        <v>134</v>
      </c>
      <c r="C207" s="185" t="s">
        <v>111</v>
      </c>
      <c r="D207" s="109">
        <v>0</v>
      </c>
      <c r="E207" s="75">
        <v>0</v>
      </c>
      <c r="F207" s="76">
        <f>F213+F217</f>
        <v>1034.53</v>
      </c>
      <c r="G207" s="75">
        <f>G213+G217</f>
        <v>953.77</v>
      </c>
      <c r="H207" s="75">
        <f>H213+H217</f>
        <v>0</v>
      </c>
      <c r="I207" s="75">
        <v>0</v>
      </c>
      <c r="J207" s="52">
        <v>0</v>
      </c>
      <c r="K207" s="15"/>
      <c r="L207" s="3">
        <f t="shared" si="62"/>
        <v>1988.3</v>
      </c>
    </row>
    <row r="208" spans="1:12" ht="16.5">
      <c r="A208" s="104"/>
      <c r="B208" s="27"/>
      <c r="C208" s="22" t="s">
        <v>109</v>
      </c>
      <c r="D208" s="140">
        <f>D207</f>
        <v>0</v>
      </c>
      <c r="E208" s="140">
        <f t="shared" ref="E208:J208" si="64">E207</f>
        <v>0</v>
      </c>
      <c r="F208" s="140">
        <f t="shared" si="64"/>
        <v>1034.53</v>
      </c>
      <c r="G208" s="140">
        <f t="shared" si="64"/>
        <v>953.77</v>
      </c>
      <c r="H208" s="140">
        <f t="shared" si="64"/>
        <v>0</v>
      </c>
      <c r="I208" s="140">
        <f t="shared" si="64"/>
        <v>0</v>
      </c>
      <c r="J208" s="140">
        <f t="shared" si="64"/>
        <v>0</v>
      </c>
      <c r="K208" s="15"/>
      <c r="L208" s="3"/>
    </row>
    <row r="209" spans="1:12" ht="16.5">
      <c r="A209" s="104"/>
      <c r="B209" s="27"/>
      <c r="C209" s="22" t="s">
        <v>110</v>
      </c>
      <c r="D209" s="140">
        <v>0</v>
      </c>
      <c r="E209" s="140">
        <v>0</v>
      </c>
      <c r="F209" s="140">
        <v>0</v>
      </c>
      <c r="G209" s="140">
        <v>0</v>
      </c>
      <c r="H209" s="140">
        <v>0</v>
      </c>
      <c r="I209" s="140">
        <v>0</v>
      </c>
      <c r="J209" s="140">
        <v>0</v>
      </c>
      <c r="K209" s="15"/>
      <c r="L209" s="3"/>
    </row>
    <row r="210" spans="1:12" ht="16.5">
      <c r="A210" s="104"/>
      <c r="B210" s="27"/>
      <c r="C210" s="188" t="s">
        <v>5</v>
      </c>
      <c r="D210" s="109">
        <v>0</v>
      </c>
      <c r="E210" s="75">
        <v>0</v>
      </c>
      <c r="F210" s="75">
        <v>0</v>
      </c>
      <c r="G210" s="75">
        <v>0</v>
      </c>
      <c r="H210" s="75">
        <v>0</v>
      </c>
      <c r="I210" s="75">
        <v>0</v>
      </c>
      <c r="J210" s="52">
        <v>0</v>
      </c>
      <c r="K210" s="15"/>
      <c r="L210" s="3">
        <f t="shared" si="62"/>
        <v>0</v>
      </c>
    </row>
    <row r="211" spans="1:12" ht="33">
      <c r="A211" s="104"/>
      <c r="B211" s="27"/>
      <c r="C211" s="188" t="s">
        <v>6</v>
      </c>
      <c r="D211" s="109">
        <v>0</v>
      </c>
      <c r="E211" s="75">
        <v>0</v>
      </c>
      <c r="F211" s="75">
        <v>0</v>
      </c>
      <c r="G211" s="75">
        <v>0</v>
      </c>
      <c r="H211" s="75">
        <v>0</v>
      </c>
      <c r="I211" s="88">
        <v>0</v>
      </c>
      <c r="J211" s="88">
        <v>0</v>
      </c>
      <c r="K211" s="15"/>
      <c r="L211" s="3">
        <f t="shared" si="62"/>
        <v>0</v>
      </c>
    </row>
    <row r="212" spans="1:12" ht="16.5">
      <c r="A212" s="104"/>
      <c r="B212" s="27"/>
      <c r="C212" s="22" t="s">
        <v>78</v>
      </c>
      <c r="D212" s="109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52">
        <v>0</v>
      </c>
      <c r="K212" s="15"/>
      <c r="L212" s="3">
        <f t="shared" si="62"/>
        <v>0</v>
      </c>
    </row>
    <row r="213" spans="1:12" ht="16.5">
      <c r="A213" s="104"/>
      <c r="B213" s="27"/>
      <c r="C213" s="188" t="s">
        <v>113</v>
      </c>
      <c r="D213" s="109">
        <v>0</v>
      </c>
      <c r="E213" s="75">
        <v>0</v>
      </c>
      <c r="F213" s="76">
        <f>F214+F216</f>
        <v>1034.53</v>
      </c>
      <c r="G213" s="76">
        <f>G214+G216</f>
        <v>953.77</v>
      </c>
      <c r="H213" s="75">
        <f>H214</f>
        <v>0</v>
      </c>
      <c r="I213" s="75">
        <v>0</v>
      </c>
      <c r="J213" s="52">
        <v>0</v>
      </c>
      <c r="K213" s="15"/>
      <c r="L213" s="3">
        <f t="shared" si="62"/>
        <v>1988.3</v>
      </c>
    </row>
    <row r="214" spans="1:12" ht="49.5">
      <c r="A214" s="104"/>
      <c r="B214" s="27"/>
      <c r="C214" s="22" t="s">
        <v>91</v>
      </c>
      <c r="D214" s="109">
        <v>0</v>
      </c>
      <c r="E214" s="75">
        <v>0</v>
      </c>
      <c r="F214" s="76">
        <f>F215</f>
        <v>707.97</v>
      </c>
      <c r="G214" s="76">
        <f>G215</f>
        <v>785.62</v>
      </c>
      <c r="H214" s="75">
        <v>0</v>
      </c>
      <c r="I214" s="88">
        <v>0</v>
      </c>
      <c r="J214" s="88">
        <v>0</v>
      </c>
      <c r="K214" s="15"/>
      <c r="L214" s="3">
        <f t="shared" si="62"/>
        <v>1493.5900000000001</v>
      </c>
    </row>
    <row r="215" spans="1:12" ht="66">
      <c r="A215" s="104"/>
      <c r="B215" s="27"/>
      <c r="C215" s="22" t="s">
        <v>92</v>
      </c>
      <c r="D215" s="109">
        <v>0</v>
      </c>
      <c r="E215" s="75">
        <v>0</v>
      </c>
      <c r="F215" s="75">
        <v>707.97</v>
      </c>
      <c r="G215" s="76">
        <v>785.62</v>
      </c>
      <c r="H215" s="75">
        <v>0</v>
      </c>
      <c r="I215" s="75">
        <v>0</v>
      </c>
      <c r="J215" s="52">
        <v>0</v>
      </c>
      <c r="K215" s="15"/>
      <c r="L215" s="3">
        <f t="shared" si="62"/>
        <v>1493.5900000000001</v>
      </c>
    </row>
    <row r="216" spans="1:12" ht="82.5">
      <c r="A216" s="104"/>
      <c r="B216" s="27"/>
      <c r="C216" s="189" t="s">
        <v>93</v>
      </c>
      <c r="D216" s="109">
        <v>0</v>
      </c>
      <c r="E216" s="75">
        <v>0</v>
      </c>
      <c r="F216" s="75">
        <v>326.56</v>
      </c>
      <c r="G216" s="76">
        <v>168.15</v>
      </c>
      <c r="H216" s="140">
        <v>0</v>
      </c>
      <c r="I216" s="140">
        <v>0</v>
      </c>
      <c r="J216" s="140">
        <v>0</v>
      </c>
      <c r="K216" s="15"/>
      <c r="L216" s="3">
        <f t="shared" si="62"/>
        <v>494.71000000000004</v>
      </c>
    </row>
    <row r="217" spans="1:12" ht="33">
      <c r="A217" s="104"/>
      <c r="B217" s="27"/>
      <c r="C217" s="22" t="s">
        <v>9</v>
      </c>
      <c r="D217" s="109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52">
        <v>0</v>
      </c>
      <c r="K217" s="15"/>
      <c r="L217" s="3">
        <f t="shared" si="62"/>
        <v>0</v>
      </c>
    </row>
    <row r="218" spans="1:12" ht="49.5">
      <c r="A218" s="104"/>
      <c r="B218" s="27"/>
      <c r="C218" s="22" t="s">
        <v>91</v>
      </c>
      <c r="D218" s="109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52">
        <v>0</v>
      </c>
      <c r="K218" s="15"/>
      <c r="L218" s="3">
        <f t="shared" si="62"/>
        <v>0</v>
      </c>
    </row>
    <row r="219" spans="1:12" ht="16.5">
      <c r="A219" s="104"/>
      <c r="B219" s="27"/>
      <c r="C219" s="22" t="s">
        <v>78</v>
      </c>
      <c r="D219" s="109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52">
        <v>0</v>
      </c>
      <c r="K219" s="15"/>
      <c r="L219" s="3">
        <f t="shared" si="62"/>
        <v>0</v>
      </c>
    </row>
    <row r="220" spans="1:12" ht="16.5">
      <c r="A220" s="104"/>
      <c r="B220" s="27"/>
      <c r="C220" s="22" t="s">
        <v>18</v>
      </c>
      <c r="D220" s="109">
        <v>0</v>
      </c>
      <c r="E220" s="75">
        <v>0</v>
      </c>
      <c r="F220" s="75">
        <v>0</v>
      </c>
      <c r="G220" s="75">
        <v>0</v>
      </c>
      <c r="H220" s="75">
        <v>0</v>
      </c>
      <c r="I220" s="75">
        <v>0</v>
      </c>
      <c r="J220" s="52">
        <v>0</v>
      </c>
      <c r="K220" s="15"/>
      <c r="L220" s="3">
        <f t="shared" si="62"/>
        <v>0</v>
      </c>
    </row>
    <row r="221" spans="1:12" ht="33">
      <c r="A221" s="104"/>
      <c r="B221" s="27"/>
      <c r="C221" s="22" t="s">
        <v>16</v>
      </c>
      <c r="D221" s="109">
        <v>0</v>
      </c>
      <c r="E221" s="75">
        <v>0</v>
      </c>
      <c r="F221" s="75">
        <v>0</v>
      </c>
      <c r="G221" s="75">
        <v>0</v>
      </c>
      <c r="H221" s="75">
        <v>0</v>
      </c>
      <c r="I221" s="75">
        <v>0</v>
      </c>
      <c r="J221" s="52">
        <v>0</v>
      </c>
      <c r="K221" s="15"/>
      <c r="L221" s="3">
        <f t="shared" si="62"/>
        <v>0</v>
      </c>
    </row>
    <row r="222" spans="1:12" ht="16.5">
      <c r="A222" s="104"/>
      <c r="B222" s="27"/>
      <c r="C222" s="22" t="s">
        <v>12</v>
      </c>
      <c r="D222" s="109">
        <v>0</v>
      </c>
      <c r="E222" s="75">
        <v>0</v>
      </c>
      <c r="F222" s="75">
        <v>0</v>
      </c>
      <c r="G222" s="75">
        <v>0</v>
      </c>
      <c r="H222" s="75">
        <v>0</v>
      </c>
      <c r="I222" s="75">
        <v>0</v>
      </c>
      <c r="J222" s="52">
        <v>0</v>
      </c>
      <c r="K222" s="15"/>
      <c r="L222" s="3">
        <f t="shared" si="62"/>
        <v>0</v>
      </c>
    </row>
    <row r="223" spans="1:12" ht="16.5">
      <c r="A223" s="104"/>
      <c r="B223" s="27"/>
      <c r="C223" s="22" t="s">
        <v>23</v>
      </c>
      <c r="D223" s="109">
        <v>0</v>
      </c>
      <c r="E223" s="75">
        <v>0</v>
      </c>
      <c r="F223" s="75">
        <v>0</v>
      </c>
      <c r="G223" s="75">
        <v>0</v>
      </c>
      <c r="H223" s="75">
        <v>0</v>
      </c>
      <c r="I223" s="75">
        <v>0</v>
      </c>
      <c r="J223" s="52">
        <v>0</v>
      </c>
      <c r="K223" s="15"/>
      <c r="L223" s="3">
        <f t="shared" si="62"/>
        <v>0</v>
      </c>
    </row>
    <row r="224" spans="1:12" ht="33">
      <c r="A224" s="194"/>
      <c r="B224" s="27"/>
      <c r="C224" s="22" t="s">
        <v>14</v>
      </c>
      <c r="D224" s="109">
        <v>0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52">
        <v>0</v>
      </c>
      <c r="K224" s="15"/>
      <c r="L224" s="3">
        <f t="shared" si="62"/>
        <v>0</v>
      </c>
    </row>
    <row r="225" spans="1:13" ht="346.5">
      <c r="A225" s="252" t="s">
        <v>136</v>
      </c>
      <c r="B225" s="193" t="s">
        <v>135</v>
      </c>
      <c r="C225" s="185" t="s">
        <v>111</v>
      </c>
      <c r="D225" s="109">
        <v>0</v>
      </c>
      <c r="E225" s="75">
        <v>0</v>
      </c>
      <c r="F225" s="75">
        <f>F228</f>
        <v>299.57</v>
      </c>
      <c r="G225" s="76">
        <f>G228</f>
        <v>7488.4800000000005</v>
      </c>
      <c r="H225" s="76">
        <f>H227</f>
        <v>6916.21</v>
      </c>
      <c r="I225" s="75">
        <v>0</v>
      </c>
      <c r="J225" s="52">
        <v>0</v>
      </c>
      <c r="K225" s="15"/>
      <c r="L225" s="3">
        <f t="shared" si="62"/>
        <v>14704.26</v>
      </c>
    </row>
    <row r="226" spans="1:13" ht="25.5" customHeight="1">
      <c r="A226" s="252"/>
      <c r="B226" s="27"/>
      <c r="C226" s="22" t="s">
        <v>109</v>
      </c>
      <c r="D226" s="148">
        <v>0</v>
      </c>
      <c r="E226" s="109">
        <v>0</v>
      </c>
      <c r="F226" s="75">
        <f>F225</f>
        <v>299.57</v>
      </c>
      <c r="G226" s="76">
        <f>G225</f>
        <v>7488.4800000000005</v>
      </c>
      <c r="H226" s="75">
        <v>0</v>
      </c>
      <c r="I226" s="75">
        <v>0</v>
      </c>
      <c r="J226" s="75">
        <v>0</v>
      </c>
      <c r="K226" s="52">
        <v>0</v>
      </c>
      <c r="L226" s="15"/>
      <c r="M226" s="3">
        <f t="shared" si="62"/>
        <v>7788.05</v>
      </c>
    </row>
    <row r="227" spans="1:13" ht="30.75" customHeight="1">
      <c r="A227" s="252"/>
      <c r="B227" s="27"/>
      <c r="C227" s="22" t="s">
        <v>110</v>
      </c>
      <c r="D227" s="148">
        <v>0</v>
      </c>
      <c r="E227" s="109">
        <v>0</v>
      </c>
      <c r="F227" s="75">
        <v>0</v>
      </c>
      <c r="G227" s="68">
        <v>0</v>
      </c>
      <c r="H227" s="76">
        <f>H231</f>
        <v>6916.21</v>
      </c>
      <c r="I227" s="75">
        <v>0</v>
      </c>
      <c r="J227" s="75">
        <v>0</v>
      </c>
      <c r="K227" s="52">
        <v>0</v>
      </c>
      <c r="L227" s="15"/>
      <c r="M227" s="3">
        <f t="shared" si="62"/>
        <v>6916.21</v>
      </c>
    </row>
    <row r="228" spans="1:13" ht="33">
      <c r="A228" s="252"/>
      <c r="B228" s="27"/>
      <c r="C228" s="22" t="s">
        <v>9</v>
      </c>
      <c r="D228" s="109">
        <v>0</v>
      </c>
      <c r="E228" s="75">
        <v>0</v>
      </c>
      <c r="F228" s="75">
        <f>F231+F234</f>
        <v>299.57</v>
      </c>
      <c r="G228" s="76">
        <f>G231+G234</f>
        <v>7488.4800000000005</v>
      </c>
      <c r="H228" s="75">
        <v>0</v>
      </c>
      <c r="I228" s="75">
        <v>0</v>
      </c>
      <c r="J228" s="52">
        <v>0</v>
      </c>
      <c r="K228" s="15"/>
      <c r="L228" s="3">
        <f t="shared" si="62"/>
        <v>7788.05</v>
      </c>
    </row>
    <row r="229" spans="1:13" ht="16.5">
      <c r="A229" s="252"/>
      <c r="B229" s="27"/>
      <c r="C229" s="22" t="s">
        <v>109</v>
      </c>
      <c r="D229" s="140">
        <f>D228</f>
        <v>0</v>
      </c>
      <c r="E229" s="140">
        <f t="shared" ref="E229:J229" si="65">E228</f>
        <v>0</v>
      </c>
      <c r="F229" s="140">
        <f t="shared" si="65"/>
        <v>299.57</v>
      </c>
      <c r="G229" s="140">
        <f t="shared" si="65"/>
        <v>7488.4800000000005</v>
      </c>
      <c r="H229" s="140">
        <f t="shared" si="65"/>
        <v>0</v>
      </c>
      <c r="I229" s="140">
        <f t="shared" si="65"/>
        <v>0</v>
      </c>
      <c r="J229" s="140">
        <f t="shared" si="65"/>
        <v>0</v>
      </c>
      <c r="K229" s="15"/>
      <c r="L229" s="3"/>
    </row>
    <row r="230" spans="1:13" ht="16.5">
      <c r="A230" s="252"/>
      <c r="B230" s="27"/>
      <c r="C230" s="22" t="s">
        <v>110</v>
      </c>
      <c r="D230" s="140">
        <v>0</v>
      </c>
      <c r="E230" s="140">
        <v>0</v>
      </c>
      <c r="F230" s="140">
        <v>0</v>
      </c>
      <c r="G230" s="140">
        <v>0</v>
      </c>
      <c r="H230" s="140">
        <v>0</v>
      </c>
      <c r="I230" s="140">
        <v>0</v>
      </c>
      <c r="J230" s="140">
        <v>0</v>
      </c>
      <c r="K230" s="15"/>
      <c r="L230" s="3"/>
    </row>
    <row r="231" spans="1:13" ht="49.5">
      <c r="A231" s="252"/>
      <c r="B231" s="27"/>
      <c r="C231" s="22" t="s">
        <v>91</v>
      </c>
      <c r="D231" s="109">
        <v>0</v>
      </c>
      <c r="E231" s="75">
        <v>0</v>
      </c>
      <c r="F231" s="76">
        <f>F233</f>
        <v>263.2</v>
      </c>
      <c r="G231" s="76">
        <f>G233</f>
        <v>7469.71</v>
      </c>
      <c r="H231" s="75">
        <f>H233</f>
        <v>6916.21</v>
      </c>
      <c r="I231" s="75">
        <v>0</v>
      </c>
      <c r="J231" s="52">
        <v>0</v>
      </c>
      <c r="K231" s="15"/>
      <c r="L231" s="3">
        <f t="shared" si="62"/>
        <v>14649.119999999999</v>
      </c>
    </row>
    <row r="232" spans="1:13" ht="16.5">
      <c r="A232" s="252"/>
      <c r="B232" s="27"/>
      <c r="C232" s="22" t="s">
        <v>109</v>
      </c>
      <c r="D232" s="140">
        <f>D231</f>
        <v>0</v>
      </c>
      <c r="E232" s="140">
        <f t="shared" ref="E232:J232" si="66">E231</f>
        <v>0</v>
      </c>
      <c r="F232" s="76">
        <f t="shared" si="66"/>
        <v>263.2</v>
      </c>
      <c r="G232" s="140">
        <f t="shared" si="66"/>
        <v>7469.71</v>
      </c>
      <c r="H232" s="140">
        <f t="shared" si="66"/>
        <v>6916.21</v>
      </c>
      <c r="I232" s="140">
        <f t="shared" si="66"/>
        <v>0</v>
      </c>
      <c r="J232" s="140">
        <f t="shared" si="66"/>
        <v>0</v>
      </c>
      <c r="K232" s="15"/>
      <c r="L232" s="3"/>
    </row>
    <row r="233" spans="1:13" ht="66">
      <c r="A233" s="252"/>
      <c r="B233" s="27"/>
      <c r="C233" s="22" t="s">
        <v>92</v>
      </c>
      <c r="D233" s="109">
        <v>0</v>
      </c>
      <c r="E233" s="75">
        <v>0</v>
      </c>
      <c r="F233" s="76">
        <v>263.2</v>
      </c>
      <c r="G233" s="76">
        <v>7469.71</v>
      </c>
      <c r="H233" s="175">
        <v>6916.21</v>
      </c>
      <c r="I233" s="75">
        <v>0</v>
      </c>
      <c r="J233" s="52">
        <v>0</v>
      </c>
      <c r="K233" s="15"/>
      <c r="L233" s="3">
        <f t="shared" si="62"/>
        <v>14649.119999999999</v>
      </c>
    </row>
    <row r="234" spans="1:13" ht="82.5">
      <c r="A234" s="252"/>
      <c r="B234" s="27"/>
      <c r="C234" s="189" t="s">
        <v>93</v>
      </c>
      <c r="D234" s="109">
        <v>0</v>
      </c>
      <c r="E234" s="75">
        <v>0</v>
      </c>
      <c r="F234" s="75">
        <v>36.369999999999997</v>
      </c>
      <c r="G234" s="76">
        <v>18.77</v>
      </c>
      <c r="H234" s="140">
        <v>0</v>
      </c>
      <c r="I234" s="140">
        <v>0</v>
      </c>
      <c r="J234" s="140">
        <v>0</v>
      </c>
      <c r="K234" s="15"/>
      <c r="L234" s="3">
        <f t="shared" si="62"/>
        <v>55.14</v>
      </c>
    </row>
    <row r="235" spans="1:13" ht="16.5">
      <c r="A235" s="252"/>
      <c r="B235" s="27"/>
      <c r="C235" s="22" t="s">
        <v>109</v>
      </c>
      <c r="D235" s="140">
        <f>D234</f>
        <v>0</v>
      </c>
      <c r="E235" s="140">
        <f t="shared" ref="E235:J235" si="67">E234</f>
        <v>0</v>
      </c>
      <c r="F235" s="140">
        <f t="shared" si="67"/>
        <v>36.369999999999997</v>
      </c>
      <c r="G235" s="140">
        <f t="shared" si="67"/>
        <v>18.77</v>
      </c>
      <c r="H235" s="140">
        <f t="shared" si="67"/>
        <v>0</v>
      </c>
      <c r="I235" s="140">
        <f t="shared" si="67"/>
        <v>0</v>
      </c>
      <c r="J235" s="140">
        <f t="shared" si="67"/>
        <v>0</v>
      </c>
      <c r="K235" s="15"/>
      <c r="L235" s="3"/>
    </row>
    <row r="236" spans="1:13" ht="16.5">
      <c r="A236" s="252"/>
      <c r="B236" s="27"/>
      <c r="C236" s="22" t="s">
        <v>18</v>
      </c>
      <c r="D236" s="109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52">
        <v>0</v>
      </c>
      <c r="K236" s="15"/>
      <c r="L236" s="3">
        <f t="shared" si="62"/>
        <v>0</v>
      </c>
    </row>
    <row r="237" spans="1:13" ht="33">
      <c r="A237" s="252"/>
      <c r="B237" s="27"/>
      <c r="C237" s="22" t="s">
        <v>16</v>
      </c>
      <c r="D237" s="109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52">
        <v>0</v>
      </c>
      <c r="K237" s="15"/>
      <c r="L237" s="3">
        <f t="shared" si="62"/>
        <v>0</v>
      </c>
    </row>
    <row r="238" spans="1:13" ht="16.5">
      <c r="A238" s="252"/>
      <c r="B238" s="27"/>
      <c r="C238" s="22" t="s">
        <v>12</v>
      </c>
      <c r="D238" s="109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52">
        <v>0</v>
      </c>
      <c r="K238" s="15"/>
      <c r="L238" s="3">
        <f t="shared" si="62"/>
        <v>0</v>
      </c>
    </row>
    <row r="239" spans="1:13" ht="16.5">
      <c r="A239" s="252"/>
      <c r="B239" s="27"/>
      <c r="C239" s="22" t="s">
        <v>23</v>
      </c>
      <c r="D239" s="109">
        <v>0</v>
      </c>
      <c r="E239" s="75">
        <v>0</v>
      </c>
      <c r="F239" s="75">
        <v>0</v>
      </c>
      <c r="G239" s="75">
        <v>0</v>
      </c>
      <c r="H239" s="75">
        <v>0</v>
      </c>
      <c r="I239" s="75">
        <v>0</v>
      </c>
      <c r="J239" s="52">
        <v>0</v>
      </c>
      <c r="K239" s="15"/>
      <c r="L239" s="3">
        <f t="shared" si="62"/>
        <v>0</v>
      </c>
    </row>
    <row r="240" spans="1:13" ht="33">
      <c r="A240" s="252"/>
      <c r="B240" s="27"/>
      <c r="C240" s="22" t="s">
        <v>14</v>
      </c>
      <c r="D240" s="109">
        <v>0</v>
      </c>
      <c r="E240" s="75">
        <v>0</v>
      </c>
      <c r="F240" s="75">
        <v>0</v>
      </c>
      <c r="G240" s="75">
        <v>0</v>
      </c>
      <c r="H240" s="75">
        <v>0</v>
      </c>
      <c r="I240" s="75">
        <v>0</v>
      </c>
      <c r="J240" s="52">
        <v>0</v>
      </c>
      <c r="K240" s="15"/>
      <c r="L240" s="3">
        <f t="shared" si="62"/>
        <v>0</v>
      </c>
    </row>
    <row r="241" spans="1:15" ht="409.5">
      <c r="A241" s="252" t="s">
        <v>138</v>
      </c>
      <c r="B241" s="192" t="s">
        <v>137</v>
      </c>
      <c r="C241" s="185" t="s">
        <v>111</v>
      </c>
      <c r="D241" s="68">
        <f>D249</f>
        <v>0</v>
      </c>
      <c r="E241" s="75">
        <v>0</v>
      </c>
      <c r="F241" s="76">
        <f>F245+F251</f>
        <v>26807.309999999998</v>
      </c>
      <c r="G241" s="76">
        <f>G245+G251</f>
        <v>26807.32</v>
      </c>
      <c r="H241" s="75">
        <f>H245+H251</f>
        <v>0</v>
      </c>
      <c r="I241" s="75">
        <v>0</v>
      </c>
      <c r="J241" s="52">
        <v>0</v>
      </c>
      <c r="K241" s="15"/>
      <c r="L241" s="3">
        <f t="shared" si="62"/>
        <v>53614.63</v>
      </c>
    </row>
    <row r="242" spans="1:15" ht="16.5">
      <c r="A242" s="252"/>
      <c r="B242" s="27"/>
      <c r="C242" s="22" t="s">
        <v>109</v>
      </c>
      <c r="D242" s="68">
        <f>D241</f>
        <v>0</v>
      </c>
      <c r="E242" s="68">
        <f t="shared" ref="E242:J242" si="68">E241</f>
        <v>0</v>
      </c>
      <c r="F242" s="76">
        <f t="shared" si="68"/>
        <v>26807.309999999998</v>
      </c>
      <c r="G242" s="76">
        <f t="shared" si="68"/>
        <v>26807.32</v>
      </c>
      <c r="H242" s="68">
        <f t="shared" si="68"/>
        <v>0</v>
      </c>
      <c r="I242" s="68">
        <f t="shared" si="68"/>
        <v>0</v>
      </c>
      <c r="J242" s="68">
        <f t="shared" si="68"/>
        <v>0</v>
      </c>
      <c r="K242" s="15"/>
      <c r="L242" s="3"/>
    </row>
    <row r="243" spans="1:15" ht="16.5">
      <c r="A243" s="252"/>
      <c r="B243" s="27"/>
      <c r="C243" s="22" t="s">
        <v>110</v>
      </c>
      <c r="D243" s="140">
        <v>0</v>
      </c>
      <c r="E243" s="140">
        <v>0</v>
      </c>
      <c r="F243" s="140">
        <v>0</v>
      </c>
      <c r="G243" s="140">
        <v>0</v>
      </c>
      <c r="H243" s="140">
        <v>0</v>
      </c>
      <c r="I243" s="140">
        <v>0</v>
      </c>
      <c r="J243" s="140">
        <v>0</v>
      </c>
      <c r="K243" s="15"/>
      <c r="L243" s="3"/>
    </row>
    <row r="244" spans="1:15" ht="16.5">
      <c r="A244" s="252"/>
      <c r="B244" s="27"/>
      <c r="C244" s="188" t="s">
        <v>5</v>
      </c>
      <c r="D244" s="68">
        <v>0</v>
      </c>
      <c r="E244" s="75">
        <v>0</v>
      </c>
      <c r="F244" s="75">
        <v>0</v>
      </c>
      <c r="G244" s="75">
        <v>0</v>
      </c>
      <c r="H244" s="75">
        <v>0</v>
      </c>
      <c r="I244" s="75">
        <v>0</v>
      </c>
      <c r="J244" s="52">
        <v>0</v>
      </c>
      <c r="K244" s="15"/>
      <c r="L244" s="3">
        <f t="shared" si="62"/>
        <v>0</v>
      </c>
    </row>
    <row r="245" spans="1:15" ht="16.5">
      <c r="A245" s="252"/>
      <c r="B245" s="27"/>
      <c r="C245" s="188" t="s">
        <v>113</v>
      </c>
      <c r="D245" s="68">
        <v>0</v>
      </c>
      <c r="E245" s="91">
        <v>0</v>
      </c>
      <c r="F245" s="97">
        <f>F246+F250</f>
        <v>26539.239999999998</v>
      </c>
      <c r="G245" s="97">
        <f>G246+G250</f>
        <v>26539.239999999998</v>
      </c>
      <c r="H245" s="91">
        <f>H246</f>
        <v>0</v>
      </c>
      <c r="I245" s="75">
        <v>0</v>
      </c>
      <c r="J245" s="52">
        <v>0</v>
      </c>
      <c r="K245" s="15"/>
      <c r="L245" s="3">
        <f t="shared" si="62"/>
        <v>53078.479999999996</v>
      </c>
    </row>
    <row r="246" spans="1:15" ht="48.75" customHeight="1">
      <c r="A246" s="252"/>
      <c r="B246" s="27"/>
      <c r="C246" s="188" t="s">
        <v>91</v>
      </c>
      <c r="D246" s="68">
        <v>0</v>
      </c>
      <c r="E246" s="140">
        <v>0</v>
      </c>
      <c r="F246" s="76">
        <f>F249</f>
        <v>22175.37</v>
      </c>
      <c r="G246" s="76">
        <f>G249</f>
        <v>22175.37</v>
      </c>
      <c r="H246" s="141">
        <v>0</v>
      </c>
      <c r="I246" s="254">
        <v>0</v>
      </c>
      <c r="J246" s="255">
        <v>0</v>
      </c>
      <c r="K246" s="253"/>
      <c r="L246" s="3">
        <f t="shared" si="62"/>
        <v>44350.74</v>
      </c>
    </row>
    <row r="247" spans="1:15" ht="3" hidden="1" customHeight="1">
      <c r="A247" s="252"/>
      <c r="B247" s="27"/>
      <c r="C247" s="198"/>
      <c r="D247" s="131"/>
      <c r="E247" s="113"/>
      <c r="F247" s="98"/>
      <c r="G247" s="98"/>
      <c r="H247" s="95"/>
      <c r="I247" s="254"/>
      <c r="J247" s="255"/>
      <c r="K247" s="253"/>
      <c r="L247" s="3">
        <f t="shared" si="62"/>
        <v>0</v>
      </c>
      <c r="O247" s="3">
        <f>H97+H193+H214+H231+H246+H269+H286+H289+H255+H274</f>
        <v>10511.67</v>
      </c>
    </row>
    <row r="248" spans="1:15" ht="16.5" customHeight="1">
      <c r="A248" s="252"/>
      <c r="B248" s="27"/>
      <c r="C248" s="22" t="s">
        <v>109</v>
      </c>
      <c r="D248" s="131">
        <f>D246</f>
        <v>0</v>
      </c>
      <c r="E248" s="131">
        <f t="shared" ref="E248:J248" si="69">E246</f>
        <v>0</v>
      </c>
      <c r="F248" s="149">
        <f t="shared" si="69"/>
        <v>22175.37</v>
      </c>
      <c r="G248" s="149">
        <f t="shared" si="69"/>
        <v>22175.37</v>
      </c>
      <c r="H248" s="131">
        <f t="shared" si="69"/>
        <v>0</v>
      </c>
      <c r="I248" s="131">
        <f t="shared" si="69"/>
        <v>0</v>
      </c>
      <c r="J248" s="131">
        <f t="shared" si="69"/>
        <v>0</v>
      </c>
      <c r="K248" s="143"/>
      <c r="L248" s="3"/>
      <c r="O248" s="3"/>
    </row>
    <row r="249" spans="1:15" ht="66">
      <c r="A249" s="252"/>
      <c r="B249" s="27"/>
      <c r="C249" s="22" t="s">
        <v>92</v>
      </c>
      <c r="D249" s="118">
        <v>0</v>
      </c>
      <c r="E249" s="92">
        <v>0</v>
      </c>
      <c r="F249" s="92">
        <v>22175.37</v>
      </c>
      <c r="G249" s="92">
        <v>22175.37</v>
      </c>
      <c r="H249" s="92">
        <v>0</v>
      </c>
      <c r="I249" s="75">
        <v>0</v>
      </c>
      <c r="J249" s="52">
        <v>0</v>
      </c>
      <c r="K249" s="15"/>
      <c r="L249" s="3">
        <f t="shared" si="62"/>
        <v>44350.74</v>
      </c>
    </row>
    <row r="250" spans="1:15" ht="82.5">
      <c r="A250" s="252"/>
      <c r="B250" s="27"/>
      <c r="C250" s="189" t="s">
        <v>93</v>
      </c>
      <c r="D250" s="68">
        <v>0</v>
      </c>
      <c r="E250" s="75">
        <v>0</v>
      </c>
      <c r="F250" s="75">
        <v>4363.87</v>
      </c>
      <c r="G250" s="75">
        <v>4363.87</v>
      </c>
      <c r="H250" s="75">
        <v>0</v>
      </c>
      <c r="I250" s="75">
        <v>0</v>
      </c>
      <c r="J250" s="52">
        <v>0</v>
      </c>
      <c r="K250" s="15"/>
      <c r="L250" s="3">
        <f t="shared" si="62"/>
        <v>8727.74</v>
      </c>
    </row>
    <row r="251" spans="1:15" ht="33">
      <c r="A251" s="252"/>
      <c r="B251" s="27"/>
      <c r="C251" s="22" t="s">
        <v>9</v>
      </c>
      <c r="D251" s="68">
        <v>0</v>
      </c>
      <c r="E251" s="75">
        <v>0</v>
      </c>
      <c r="F251" s="75">
        <f>F253+F256</f>
        <v>268.07</v>
      </c>
      <c r="G251" s="76">
        <f>G253+G256</f>
        <v>268.08</v>
      </c>
      <c r="H251" s="75">
        <v>0</v>
      </c>
      <c r="I251" s="75">
        <v>0</v>
      </c>
      <c r="J251" s="52">
        <v>0</v>
      </c>
      <c r="K251" s="15"/>
      <c r="L251" s="3">
        <f t="shared" si="62"/>
        <v>536.15</v>
      </c>
    </row>
    <row r="252" spans="1:15" ht="16.5">
      <c r="A252" s="252"/>
      <c r="B252" s="27"/>
      <c r="C252" s="22" t="s">
        <v>109</v>
      </c>
      <c r="D252" s="68">
        <f>D251</f>
        <v>0</v>
      </c>
      <c r="E252" s="68">
        <f t="shared" ref="E252:J252" si="70">E251</f>
        <v>0</v>
      </c>
      <c r="F252" s="76">
        <f t="shared" si="70"/>
        <v>268.07</v>
      </c>
      <c r="G252" s="76">
        <f t="shared" si="70"/>
        <v>268.08</v>
      </c>
      <c r="H252" s="68">
        <f t="shared" si="70"/>
        <v>0</v>
      </c>
      <c r="I252" s="68">
        <f t="shared" si="70"/>
        <v>0</v>
      </c>
      <c r="J252" s="68">
        <f t="shared" si="70"/>
        <v>0</v>
      </c>
      <c r="K252" s="15"/>
      <c r="L252" s="3"/>
    </row>
    <row r="253" spans="1:15" ht="49.5">
      <c r="A253" s="252"/>
      <c r="B253" s="27"/>
      <c r="C253" s="188" t="s">
        <v>91</v>
      </c>
      <c r="D253" s="68">
        <v>0</v>
      </c>
      <c r="E253" s="75">
        <v>0</v>
      </c>
      <c r="F253" s="75">
        <v>223.99</v>
      </c>
      <c r="G253" s="76">
        <f>G255</f>
        <v>224</v>
      </c>
      <c r="H253" s="75">
        <v>0</v>
      </c>
      <c r="I253" s="75">
        <v>0</v>
      </c>
      <c r="J253" s="52">
        <v>0</v>
      </c>
      <c r="K253" s="15"/>
      <c r="L253" s="3">
        <f t="shared" si="62"/>
        <v>447.99</v>
      </c>
    </row>
    <row r="254" spans="1:15" ht="16.5">
      <c r="A254" s="252"/>
      <c r="B254" s="27"/>
      <c r="C254" s="22" t="s">
        <v>109</v>
      </c>
      <c r="D254" s="68">
        <f>D253</f>
        <v>0</v>
      </c>
      <c r="E254" s="68">
        <f t="shared" ref="E254:J254" si="71">E253</f>
        <v>0</v>
      </c>
      <c r="F254" s="76">
        <f t="shared" si="71"/>
        <v>223.99</v>
      </c>
      <c r="G254" s="76">
        <f t="shared" si="71"/>
        <v>224</v>
      </c>
      <c r="H254" s="68">
        <f t="shared" si="71"/>
        <v>0</v>
      </c>
      <c r="I254" s="68">
        <f t="shared" si="71"/>
        <v>0</v>
      </c>
      <c r="J254" s="68">
        <f t="shared" si="71"/>
        <v>0</v>
      </c>
      <c r="K254" s="15"/>
      <c r="L254" s="3"/>
    </row>
    <row r="255" spans="1:15" ht="66">
      <c r="A255" s="252"/>
      <c r="B255" s="27"/>
      <c r="C255" s="22" t="s">
        <v>92</v>
      </c>
      <c r="D255" s="68">
        <v>0</v>
      </c>
      <c r="E255" s="75">
        <v>0</v>
      </c>
      <c r="F255" s="75">
        <v>223.99</v>
      </c>
      <c r="G255" s="76">
        <v>224</v>
      </c>
      <c r="H255" s="75">
        <v>0</v>
      </c>
      <c r="I255" s="75">
        <v>0</v>
      </c>
      <c r="J255" s="52">
        <v>0</v>
      </c>
      <c r="K255" s="15"/>
      <c r="L255" s="3">
        <f t="shared" si="62"/>
        <v>447.99</v>
      </c>
    </row>
    <row r="256" spans="1:15" ht="82.5">
      <c r="A256" s="252"/>
      <c r="B256" s="27"/>
      <c r="C256" s="189" t="s">
        <v>93</v>
      </c>
      <c r="D256" s="109">
        <v>0</v>
      </c>
      <c r="E256" s="75">
        <v>0</v>
      </c>
      <c r="F256" s="75">
        <v>44.08</v>
      </c>
      <c r="G256" s="75">
        <v>44.08</v>
      </c>
      <c r="H256" s="75">
        <v>0</v>
      </c>
      <c r="I256" s="75">
        <v>0</v>
      </c>
      <c r="J256" s="52">
        <v>0</v>
      </c>
      <c r="K256" s="15"/>
      <c r="L256" s="3">
        <f t="shared" si="62"/>
        <v>88.16</v>
      </c>
    </row>
    <row r="257" spans="1:12" ht="16.5">
      <c r="A257" s="252"/>
      <c r="B257" s="27"/>
      <c r="C257" s="22" t="s">
        <v>109</v>
      </c>
      <c r="D257" s="140">
        <f>D256</f>
        <v>0</v>
      </c>
      <c r="E257" s="140">
        <f t="shared" ref="E257:J257" si="72">E256</f>
        <v>0</v>
      </c>
      <c r="F257" s="140">
        <f t="shared" si="72"/>
        <v>44.08</v>
      </c>
      <c r="G257" s="140">
        <f t="shared" si="72"/>
        <v>44.08</v>
      </c>
      <c r="H257" s="140">
        <f t="shared" si="72"/>
        <v>0</v>
      </c>
      <c r="I257" s="140">
        <f t="shared" si="72"/>
        <v>0</v>
      </c>
      <c r="J257" s="140">
        <f t="shared" si="72"/>
        <v>0</v>
      </c>
      <c r="K257" s="15"/>
      <c r="L257" s="3"/>
    </row>
    <row r="258" spans="1:12" ht="16.5">
      <c r="A258" s="252"/>
      <c r="B258" s="27"/>
      <c r="C258" s="22" t="s">
        <v>18</v>
      </c>
      <c r="D258" s="109">
        <v>0</v>
      </c>
      <c r="E258" s="75">
        <v>0</v>
      </c>
      <c r="F258" s="75">
        <v>0</v>
      </c>
      <c r="G258" s="75">
        <v>0</v>
      </c>
      <c r="H258" s="75">
        <v>0</v>
      </c>
      <c r="I258" s="75">
        <v>0</v>
      </c>
      <c r="J258" s="52">
        <v>0</v>
      </c>
      <c r="K258" s="15"/>
      <c r="L258" s="3">
        <f t="shared" si="62"/>
        <v>0</v>
      </c>
    </row>
    <row r="259" spans="1:12" ht="33">
      <c r="A259" s="252"/>
      <c r="B259" s="27"/>
      <c r="C259" s="22" t="s">
        <v>16</v>
      </c>
      <c r="D259" s="109">
        <v>0</v>
      </c>
      <c r="E259" s="75">
        <v>0</v>
      </c>
      <c r="F259" s="75">
        <v>0</v>
      </c>
      <c r="G259" s="75">
        <v>0</v>
      </c>
      <c r="H259" s="75">
        <v>0</v>
      </c>
      <c r="I259" s="75">
        <v>0</v>
      </c>
      <c r="J259" s="52">
        <v>0</v>
      </c>
      <c r="K259" s="15"/>
      <c r="L259" s="3">
        <f t="shared" si="62"/>
        <v>0</v>
      </c>
    </row>
    <row r="260" spans="1:12" ht="16.5">
      <c r="A260" s="252"/>
      <c r="B260" s="27"/>
      <c r="C260" s="22" t="s">
        <v>12</v>
      </c>
      <c r="D260" s="109">
        <v>0</v>
      </c>
      <c r="E260" s="75">
        <v>0</v>
      </c>
      <c r="F260" s="75">
        <v>0</v>
      </c>
      <c r="G260" s="75">
        <v>0</v>
      </c>
      <c r="H260" s="75">
        <v>0</v>
      </c>
      <c r="I260" s="75">
        <v>0</v>
      </c>
      <c r="J260" s="52">
        <v>0</v>
      </c>
      <c r="K260" s="15"/>
      <c r="L260" s="3">
        <f t="shared" si="62"/>
        <v>0</v>
      </c>
    </row>
    <row r="261" spans="1:12" ht="16.5">
      <c r="A261" s="252"/>
      <c r="B261" s="27"/>
      <c r="C261" s="22" t="s">
        <v>23</v>
      </c>
      <c r="D261" s="109">
        <v>0</v>
      </c>
      <c r="E261" s="75">
        <v>0</v>
      </c>
      <c r="F261" s="75">
        <v>0</v>
      </c>
      <c r="G261" s="75">
        <v>0</v>
      </c>
      <c r="H261" s="75">
        <v>0</v>
      </c>
      <c r="I261" s="75">
        <v>0</v>
      </c>
      <c r="J261" s="52">
        <v>0</v>
      </c>
      <c r="K261" s="15"/>
      <c r="L261" s="3">
        <f t="shared" si="62"/>
        <v>0</v>
      </c>
    </row>
    <row r="262" spans="1:12" ht="33">
      <c r="A262" s="252"/>
      <c r="B262" s="195"/>
      <c r="C262" s="22" t="s">
        <v>14</v>
      </c>
      <c r="D262" s="109">
        <v>0</v>
      </c>
      <c r="E262" s="75">
        <v>0</v>
      </c>
      <c r="F262" s="75">
        <v>0</v>
      </c>
      <c r="G262" s="75">
        <v>0</v>
      </c>
      <c r="H262" s="75">
        <v>0</v>
      </c>
      <c r="I262" s="75">
        <v>0</v>
      </c>
      <c r="J262" s="52">
        <v>0</v>
      </c>
      <c r="K262" s="15"/>
      <c r="L262" s="3">
        <f t="shared" ref="L262:L347" si="73">E262+F262+G262+H262+I262+J262+D262</f>
        <v>0</v>
      </c>
    </row>
    <row r="263" spans="1:12" ht="66">
      <c r="A263" s="252" t="s">
        <v>140</v>
      </c>
      <c r="B263" s="196" t="s">
        <v>139</v>
      </c>
      <c r="C263" s="38" t="s">
        <v>111</v>
      </c>
      <c r="D263" s="68">
        <f>D270</f>
        <v>0</v>
      </c>
      <c r="E263" s="68">
        <f>E270</f>
        <v>0</v>
      </c>
      <c r="F263" s="76">
        <f>F267+F270</f>
        <v>12103.560000000001</v>
      </c>
      <c r="G263" s="76">
        <f>G267+G270</f>
        <v>12103.560000000001</v>
      </c>
      <c r="H263" s="68">
        <f t="shared" ref="H263:I263" si="74">H270</f>
        <v>0</v>
      </c>
      <c r="I263" s="68">
        <f t="shared" si="74"/>
        <v>0</v>
      </c>
      <c r="J263" s="61">
        <f t="shared" ref="J263" si="75">J270</f>
        <v>0</v>
      </c>
      <c r="K263" s="15"/>
      <c r="L263" s="3">
        <f t="shared" si="73"/>
        <v>24207.120000000003</v>
      </c>
    </row>
    <row r="264" spans="1:12" ht="16.5">
      <c r="A264" s="252"/>
      <c r="B264" s="196"/>
      <c r="C264" s="142" t="s">
        <v>109</v>
      </c>
      <c r="D264" s="68">
        <f>D263</f>
        <v>0</v>
      </c>
      <c r="E264" s="68">
        <f t="shared" ref="E264:J264" si="76">E263</f>
        <v>0</v>
      </c>
      <c r="F264" s="76">
        <f t="shared" si="76"/>
        <v>12103.560000000001</v>
      </c>
      <c r="G264" s="76">
        <f t="shared" si="76"/>
        <v>12103.560000000001</v>
      </c>
      <c r="H264" s="68">
        <f t="shared" si="76"/>
        <v>0</v>
      </c>
      <c r="I264" s="68">
        <f t="shared" si="76"/>
        <v>0</v>
      </c>
      <c r="J264" s="68">
        <f t="shared" si="76"/>
        <v>0</v>
      </c>
      <c r="K264" s="15"/>
      <c r="L264" s="3"/>
    </row>
    <row r="265" spans="1:12" ht="16.5">
      <c r="A265" s="252"/>
      <c r="B265" s="196"/>
      <c r="C265" s="142" t="s">
        <v>110</v>
      </c>
      <c r="D265" s="140">
        <v>0</v>
      </c>
      <c r="E265" s="140">
        <v>0</v>
      </c>
      <c r="F265" s="140">
        <v>0</v>
      </c>
      <c r="G265" s="140">
        <v>0</v>
      </c>
      <c r="H265" s="140">
        <v>0</v>
      </c>
      <c r="I265" s="140">
        <v>0</v>
      </c>
      <c r="J265" s="140">
        <v>0</v>
      </c>
      <c r="K265" s="15"/>
      <c r="L265" s="3"/>
    </row>
    <row r="266" spans="1:12" ht="16.5">
      <c r="A266" s="252"/>
      <c r="B266" s="196"/>
      <c r="C266" s="22" t="s">
        <v>5</v>
      </c>
      <c r="D266" s="68">
        <v>0</v>
      </c>
      <c r="E266" s="68">
        <v>0</v>
      </c>
      <c r="F266" s="75">
        <v>0</v>
      </c>
      <c r="G266" s="75">
        <v>0</v>
      </c>
      <c r="H266" s="68">
        <v>0</v>
      </c>
      <c r="I266" s="75">
        <v>0</v>
      </c>
      <c r="J266" s="60">
        <v>0</v>
      </c>
      <c r="K266" s="15"/>
      <c r="L266" s="3">
        <f t="shared" si="73"/>
        <v>0</v>
      </c>
    </row>
    <row r="267" spans="1:12" ht="16.5">
      <c r="A267" s="252"/>
      <c r="B267" s="196"/>
      <c r="C267" s="22" t="s">
        <v>114</v>
      </c>
      <c r="D267" s="68">
        <v>0</v>
      </c>
      <c r="E267" s="68">
        <v>0</v>
      </c>
      <c r="F267" s="75">
        <f>F268</f>
        <v>11982.52</v>
      </c>
      <c r="G267" s="75">
        <f>G268</f>
        <v>11982.52</v>
      </c>
      <c r="H267" s="68">
        <v>0</v>
      </c>
      <c r="I267" s="75">
        <v>0</v>
      </c>
      <c r="J267" s="60">
        <v>0</v>
      </c>
      <c r="K267" s="15"/>
      <c r="L267" s="3">
        <f t="shared" si="73"/>
        <v>23965.040000000001</v>
      </c>
    </row>
    <row r="268" spans="1:12" ht="49.5">
      <c r="A268" s="252"/>
      <c r="B268" s="196"/>
      <c r="C268" s="130" t="s">
        <v>91</v>
      </c>
      <c r="D268" s="68">
        <v>0</v>
      </c>
      <c r="E268" s="68">
        <v>0</v>
      </c>
      <c r="F268" s="75">
        <v>11982.52</v>
      </c>
      <c r="G268" s="75">
        <v>11982.52</v>
      </c>
      <c r="H268" s="68">
        <v>0</v>
      </c>
      <c r="I268" s="75">
        <v>0</v>
      </c>
      <c r="J268" s="60">
        <v>0</v>
      </c>
      <c r="K268" s="15"/>
      <c r="L268" s="3">
        <f t="shared" si="73"/>
        <v>23965.040000000001</v>
      </c>
    </row>
    <row r="269" spans="1:12" ht="66">
      <c r="A269" s="252"/>
      <c r="B269" s="196"/>
      <c r="C269" s="129" t="s">
        <v>92</v>
      </c>
      <c r="D269" s="68">
        <v>0</v>
      </c>
      <c r="E269" s="68">
        <v>0</v>
      </c>
      <c r="F269" s="75">
        <v>11982.52</v>
      </c>
      <c r="G269" s="75">
        <v>11982.52</v>
      </c>
      <c r="H269" s="68">
        <v>0</v>
      </c>
      <c r="I269" s="75">
        <v>0</v>
      </c>
      <c r="J269" s="60">
        <v>0</v>
      </c>
      <c r="K269" s="15"/>
      <c r="L269" s="3">
        <f t="shared" si="73"/>
        <v>23965.040000000001</v>
      </c>
    </row>
    <row r="270" spans="1:12" ht="33">
      <c r="A270" s="252"/>
      <c r="B270" s="196"/>
      <c r="C270" s="22" t="s">
        <v>9</v>
      </c>
      <c r="D270" s="68">
        <v>0</v>
      </c>
      <c r="E270" s="68">
        <v>0</v>
      </c>
      <c r="F270" s="76">
        <f>F272</f>
        <v>121.04</v>
      </c>
      <c r="G270" s="76">
        <f>G272</f>
        <v>121.04</v>
      </c>
      <c r="H270" s="68">
        <f>H274</f>
        <v>0</v>
      </c>
      <c r="I270" s="75">
        <v>0</v>
      </c>
      <c r="J270" s="60">
        <v>0</v>
      </c>
      <c r="K270" s="15"/>
      <c r="L270" s="3">
        <f t="shared" si="73"/>
        <v>242.08</v>
      </c>
    </row>
    <row r="271" spans="1:12" ht="16.5">
      <c r="A271" s="252"/>
      <c r="B271" s="196"/>
      <c r="C271" s="142" t="s">
        <v>109</v>
      </c>
      <c r="D271" s="68">
        <f>D270</f>
        <v>0</v>
      </c>
      <c r="E271" s="68">
        <f t="shared" ref="E271:J271" si="77">E270</f>
        <v>0</v>
      </c>
      <c r="F271" s="76">
        <f t="shared" si="77"/>
        <v>121.04</v>
      </c>
      <c r="G271" s="76">
        <f t="shared" si="77"/>
        <v>121.04</v>
      </c>
      <c r="H271" s="68">
        <f t="shared" si="77"/>
        <v>0</v>
      </c>
      <c r="I271" s="68">
        <f t="shared" si="77"/>
        <v>0</v>
      </c>
      <c r="J271" s="68">
        <f t="shared" si="77"/>
        <v>0</v>
      </c>
      <c r="K271" s="15"/>
      <c r="L271" s="3"/>
    </row>
    <row r="272" spans="1:12" ht="49.5">
      <c r="A272" s="252"/>
      <c r="B272" s="196"/>
      <c r="C272" s="130" t="s">
        <v>91</v>
      </c>
      <c r="D272" s="68">
        <v>0</v>
      </c>
      <c r="E272" s="68">
        <v>0</v>
      </c>
      <c r="F272" s="76">
        <f>F274</f>
        <v>121.04</v>
      </c>
      <c r="G272" s="76">
        <f>G274</f>
        <v>121.04</v>
      </c>
      <c r="H272" s="68">
        <f t="shared" ref="H272" si="78">H275</f>
        <v>0</v>
      </c>
      <c r="I272" s="75">
        <v>0</v>
      </c>
      <c r="J272" s="60">
        <v>0</v>
      </c>
      <c r="K272" s="15"/>
      <c r="L272" s="3">
        <f t="shared" si="73"/>
        <v>242.08</v>
      </c>
    </row>
    <row r="273" spans="1:12" ht="16.5">
      <c r="A273" s="252"/>
      <c r="B273" s="196"/>
      <c r="C273" s="142" t="s">
        <v>109</v>
      </c>
      <c r="D273" s="68">
        <f>D272</f>
        <v>0</v>
      </c>
      <c r="E273" s="68">
        <f t="shared" ref="E273:J273" si="79">E272</f>
        <v>0</v>
      </c>
      <c r="F273" s="76">
        <f t="shared" si="79"/>
        <v>121.04</v>
      </c>
      <c r="G273" s="76">
        <f t="shared" si="79"/>
        <v>121.04</v>
      </c>
      <c r="H273" s="68">
        <f t="shared" si="79"/>
        <v>0</v>
      </c>
      <c r="I273" s="68">
        <f t="shared" si="79"/>
        <v>0</v>
      </c>
      <c r="J273" s="68">
        <f t="shared" si="79"/>
        <v>0</v>
      </c>
      <c r="K273" s="15"/>
      <c r="L273" s="3"/>
    </row>
    <row r="274" spans="1:12" ht="66">
      <c r="A274" s="252"/>
      <c r="B274" s="196"/>
      <c r="C274" s="129" t="s">
        <v>92</v>
      </c>
      <c r="D274" s="68">
        <v>0</v>
      </c>
      <c r="E274" s="68">
        <v>0</v>
      </c>
      <c r="F274" s="76">
        <v>121.04</v>
      </c>
      <c r="G274" s="76">
        <v>121.04</v>
      </c>
      <c r="H274" s="68">
        <f t="shared" ref="H274" si="80">H291</f>
        <v>0</v>
      </c>
      <c r="I274" s="75">
        <v>0</v>
      </c>
      <c r="J274" s="60">
        <v>0</v>
      </c>
      <c r="K274" s="15"/>
      <c r="L274" s="3">
        <f t="shared" si="73"/>
        <v>242.08</v>
      </c>
    </row>
    <row r="275" spans="1:12" ht="16.5">
      <c r="A275" s="252"/>
      <c r="B275" s="196"/>
      <c r="C275" s="22" t="s">
        <v>18</v>
      </c>
      <c r="D275" s="68">
        <v>0</v>
      </c>
      <c r="E275" s="68">
        <v>0</v>
      </c>
      <c r="F275" s="75">
        <v>0</v>
      </c>
      <c r="G275" s="75">
        <v>0</v>
      </c>
      <c r="H275" s="68">
        <v>0</v>
      </c>
      <c r="I275" s="75">
        <v>0</v>
      </c>
      <c r="J275" s="60">
        <v>0</v>
      </c>
      <c r="K275" s="15"/>
      <c r="L275" s="3">
        <f t="shared" si="73"/>
        <v>0</v>
      </c>
    </row>
    <row r="276" spans="1:12" ht="33">
      <c r="A276" s="252"/>
      <c r="B276" s="196"/>
      <c r="C276" s="22" t="s">
        <v>16</v>
      </c>
      <c r="D276" s="68">
        <v>0</v>
      </c>
      <c r="E276" s="68">
        <v>0</v>
      </c>
      <c r="F276" s="75">
        <v>0</v>
      </c>
      <c r="G276" s="75">
        <v>0</v>
      </c>
      <c r="H276" s="68">
        <v>0</v>
      </c>
      <c r="I276" s="75">
        <v>0</v>
      </c>
      <c r="J276" s="60">
        <v>0</v>
      </c>
      <c r="K276" s="15"/>
      <c r="L276" s="3">
        <f t="shared" si="73"/>
        <v>0</v>
      </c>
    </row>
    <row r="277" spans="1:12" ht="16.5">
      <c r="A277" s="252"/>
      <c r="B277" s="196"/>
      <c r="C277" s="22" t="s">
        <v>12</v>
      </c>
      <c r="D277" s="109">
        <v>0</v>
      </c>
      <c r="E277" s="75">
        <v>0</v>
      </c>
      <c r="F277" s="75">
        <v>0</v>
      </c>
      <c r="G277" s="75">
        <v>0</v>
      </c>
      <c r="H277" s="68">
        <v>0</v>
      </c>
      <c r="I277" s="75">
        <v>0</v>
      </c>
      <c r="J277" s="60">
        <v>0</v>
      </c>
      <c r="K277" s="15"/>
      <c r="L277" s="3">
        <f t="shared" si="73"/>
        <v>0</v>
      </c>
    </row>
    <row r="278" spans="1:12" ht="33">
      <c r="A278" s="252"/>
      <c r="B278" s="197"/>
      <c r="C278" s="22" t="s">
        <v>13</v>
      </c>
      <c r="D278" s="109">
        <v>0</v>
      </c>
      <c r="E278" s="75">
        <v>0</v>
      </c>
      <c r="F278" s="75">
        <v>0</v>
      </c>
      <c r="G278" s="75">
        <v>0</v>
      </c>
      <c r="H278" s="75">
        <v>0</v>
      </c>
      <c r="I278" s="75">
        <v>0</v>
      </c>
      <c r="J278" s="60">
        <v>0</v>
      </c>
      <c r="K278" s="15"/>
      <c r="L278" s="3">
        <f t="shared" si="73"/>
        <v>0</v>
      </c>
    </row>
    <row r="279" spans="1:12" ht="66">
      <c r="A279" s="252" t="s">
        <v>142</v>
      </c>
      <c r="B279" s="200" t="s">
        <v>141</v>
      </c>
      <c r="C279" s="38" t="s">
        <v>111</v>
      </c>
      <c r="D279" s="68">
        <f>D287</f>
        <v>0</v>
      </c>
      <c r="E279" s="75">
        <v>0</v>
      </c>
      <c r="F279" s="76">
        <f>F283+F287</f>
        <v>203917.48</v>
      </c>
      <c r="G279" s="76">
        <f>G283+G287</f>
        <v>203917.48</v>
      </c>
      <c r="H279" s="68">
        <f t="shared" ref="H279:I279" si="81">H287</f>
        <v>0</v>
      </c>
      <c r="I279" s="68">
        <f t="shared" si="81"/>
        <v>0</v>
      </c>
      <c r="J279" s="61">
        <f t="shared" ref="J279" si="82">J287</f>
        <v>0</v>
      </c>
      <c r="K279" s="15"/>
      <c r="L279" s="3">
        <f t="shared" si="73"/>
        <v>407834.96</v>
      </c>
    </row>
    <row r="280" spans="1:12" ht="16.5">
      <c r="A280" s="252"/>
      <c r="B280" s="200"/>
      <c r="C280" s="142" t="s">
        <v>109</v>
      </c>
      <c r="D280" s="68">
        <f>D279</f>
        <v>0</v>
      </c>
      <c r="E280" s="68">
        <f t="shared" ref="E280:J280" si="83">E279</f>
        <v>0</v>
      </c>
      <c r="F280" s="76">
        <f t="shared" si="83"/>
        <v>203917.48</v>
      </c>
      <c r="G280" s="76">
        <f t="shared" si="83"/>
        <v>203917.48</v>
      </c>
      <c r="H280" s="68">
        <f t="shared" si="83"/>
        <v>0</v>
      </c>
      <c r="I280" s="68">
        <f t="shared" si="83"/>
        <v>0</v>
      </c>
      <c r="J280" s="68">
        <f t="shared" si="83"/>
        <v>0</v>
      </c>
      <c r="K280" s="15"/>
      <c r="L280" s="3"/>
    </row>
    <row r="281" spans="1:12" ht="16.5">
      <c r="A281" s="252"/>
      <c r="B281" s="200"/>
      <c r="C281" s="142" t="s">
        <v>110</v>
      </c>
      <c r="D281" s="140">
        <v>0</v>
      </c>
      <c r="E281" s="140">
        <v>0</v>
      </c>
      <c r="F281" s="140">
        <v>0</v>
      </c>
      <c r="G281" s="140">
        <v>0</v>
      </c>
      <c r="H281" s="68">
        <v>0</v>
      </c>
      <c r="I281" s="140">
        <v>0</v>
      </c>
      <c r="J281" s="140">
        <v>0</v>
      </c>
      <c r="K281" s="15"/>
      <c r="L281" s="3"/>
    </row>
    <row r="282" spans="1:12" ht="16.5">
      <c r="A282" s="252"/>
      <c r="B282" s="200"/>
      <c r="C282" s="22" t="s">
        <v>5</v>
      </c>
      <c r="D282" s="68">
        <v>0</v>
      </c>
      <c r="E282" s="75">
        <v>0</v>
      </c>
      <c r="F282" s="75"/>
      <c r="G282" s="75"/>
      <c r="H282" s="75">
        <v>0</v>
      </c>
      <c r="I282" s="75">
        <v>0</v>
      </c>
      <c r="J282" s="60">
        <v>0</v>
      </c>
      <c r="K282" s="15"/>
      <c r="L282" s="3">
        <f t="shared" si="73"/>
        <v>0</v>
      </c>
    </row>
    <row r="283" spans="1:12" ht="16.5">
      <c r="A283" s="252"/>
      <c r="B283" s="200"/>
      <c r="C283" s="22" t="s">
        <v>114</v>
      </c>
      <c r="D283" s="68">
        <v>0</v>
      </c>
      <c r="E283" s="75">
        <v>0</v>
      </c>
      <c r="F283" s="75">
        <f>F284</f>
        <v>201878.31</v>
      </c>
      <c r="G283" s="75">
        <f>G284</f>
        <v>201878.31</v>
      </c>
      <c r="H283" s="75">
        <v>0</v>
      </c>
      <c r="I283" s="75">
        <v>0</v>
      </c>
      <c r="J283" s="60">
        <v>0</v>
      </c>
      <c r="K283" s="15"/>
      <c r="L283" s="3">
        <f t="shared" si="73"/>
        <v>403756.62</v>
      </c>
    </row>
    <row r="284" spans="1:12" ht="49.5">
      <c r="A284" s="252"/>
      <c r="B284" s="200"/>
      <c r="C284" s="130" t="s">
        <v>91</v>
      </c>
      <c r="D284" s="68">
        <v>0</v>
      </c>
      <c r="E284" s="75">
        <v>0</v>
      </c>
      <c r="F284" s="75">
        <f>F286</f>
        <v>201878.31</v>
      </c>
      <c r="G284" s="75">
        <f>G286</f>
        <v>201878.31</v>
      </c>
      <c r="H284" s="75">
        <v>0</v>
      </c>
      <c r="I284" s="75">
        <v>0</v>
      </c>
      <c r="J284" s="60">
        <v>0</v>
      </c>
      <c r="K284" s="15"/>
      <c r="L284" s="3">
        <f t="shared" si="73"/>
        <v>403756.62</v>
      </c>
    </row>
    <row r="285" spans="1:12" ht="16.5">
      <c r="A285" s="252"/>
      <c r="B285" s="200"/>
      <c r="C285" s="142" t="s">
        <v>109</v>
      </c>
      <c r="D285" s="68">
        <f>D284</f>
        <v>0</v>
      </c>
      <c r="E285" s="68">
        <f t="shared" ref="E285:J285" si="84">E284</f>
        <v>0</v>
      </c>
      <c r="F285" s="76">
        <f t="shared" si="84"/>
        <v>201878.31</v>
      </c>
      <c r="G285" s="76">
        <f t="shared" si="84"/>
        <v>201878.31</v>
      </c>
      <c r="H285" s="68">
        <f t="shared" si="84"/>
        <v>0</v>
      </c>
      <c r="I285" s="68">
        <f t="shared" si="84"/>
        <v>0</v>
      </c>
      <c r="J285" s="68">
        <f t="shared" si="84"/>
        <v>0</v>
      </c>
      <c r="K285" s="15"/>
      <c r="L285" s="3"/>
    </row>
    <row r="286" spans="1:12" ht="66">
      <c r="A286" s="252"/>
      <c r="B286" s="200"/>
      <c r="C286" s="129" t="s">
        <v>92</v>
      </c>
      <c r="D286" s="68">
        <v>0</v>
      </c>
      <c r="E286" s="75">
        <v>0</v>
      </c>
      <c r="F286" s="75">
        <v>201878.31</v>
      </c>
      <c r="G286" s="75">
        <v>201878.31</v>
      </c>
      <c r="H286" s="75">
        <v>0</v>
      </c>
      <c r="I286" s="75">
        <v>0</v>
      </c>
      <c r="J286" s="60">
        <v>0</v>
      </c>
      <c r="K286" s="15"/>
      <c r="L286" s="3">
        <f t="shared" si="73"/>
        <v>403756.62</v>
      </c>
    </row>
    <row r="287" spans="1:12" ht="33">
      <c r="A287" s="252"/>
      <c r="B287" s="200"/>
      <c r="C287" s="22" t="s">
        <v>9</v>
      </c>
      <c r="D287" s="68">
        <v>0</v>
      </c>
      <c r="E287" s="75">
        <v>0</v>
      </c>
      <c r="F287" s="76">
        <f>F289</f>
        <v>2039.17</v>
      </c>
      <c r="G287" s="76">
        <f>G289</f>
        <v>2039.17</v>
      </c>
      <c r="H287" s="75">
        <f t="shared" ref="H287" si="85">H291</f>
        <v>0</v>
      </c>
      <c r="I287" s="75">
        <v>0</v>
      </c>
      <c r="J287" s="60">
        <v>0</v>
      </c>
      <c r="K287" s="15"/>
      <c r="L287" s="3">
        <f t="shared" si="73"/>
        <v>4078.34</v>
      </c>
    </row>
    <row r="288" spans="1:12" ht="16.5">
      <c r="A288" s="252"/>
      <c r="B288" s="200"/>
      <c r="C288" s="142" t="s">
        <v>109</v>
      </c>
      <c r="D288" s="68">
        <f>D287</f>
        <v>0</v>
      </c>
      <c r="E288" s="68">
        <f t="shared" ref="E288:J288" si="86">E287</f>
        <v>0</v>
      </c>
      <c r="F288" s="76">
        <f t="shared" si="86"/>
        <v>2039.17</v>
      </c>
      <c r="G288" s="76">
        <f t="shared" si="86"/>
        <v>2039.17</v>
      </c>
      <c r="H288" s="68">
        <f t="shared" si="86"/>
        <v>0</v>
      </c>
      <c r="I288" s="68">
        <f t="shared" si="86"/>
        <v>0</v>
      </c>
      <c r="J288" s="68">
        <f t="shared" si="86"/>
        <v>0</v>
      </c>
      <c r="K288" s="15"/>
      <c r="L288" s="3"/>
    </row>
    <row r="289" spans="1:12" ht="49.5">
      <c r="A289" s="252"/>
      <c r="B289" s="200"/>
      <c r="C289" s="130" t="s">
        <v>91</v>
      </c>
      <c r="D289" s="68">
        <v>0</v>
      </c>
      <c r="E289" s="75">
        <v>0</v>
      </c>
      <c r="F289" s="76">
        <f>F291</f>
        <v>2039.17</v>
      </c>
      <c r="G289" s="76">
        <f>G291</f>
        <v>2039.17</v>
      </c>
      <c r="H289" s="68">
        <f t="shared" ref="H289:H290" si="87">H288</f>
        <v>0</v>
      </c>
      <c r="I289" s="68">
        <f t="shared" ref="I289:I290" si="88">I288</f>
        <v>0</v>
      </c>
      <c r="J289" s="68">
        <f t="shared" ref="J289:J290" si="89">J288</f>
        <v>0</v>
      </c>
      <c r="K289" s="15"/>
      <c r="L289" s="3">
        <f t="shared" si="73"/>
        <v>4078.34</v>
      </c>
    </row>
    <row r="290" spans="1:12" ht="16.5">
      <c r="A290" s="252"/>
      <c r="B290" s="200"/>
      <c r="C290" s="142" t="s">
        <v>109</v>
      </c>
      <c r="D290" s="68">
        <f>D289</f>
        <v>0</v>
      </c>
      <c r="E290" s="68">
        <f t="shared" ref="E290:G290" si="90">E289</f>
        <v>0</v>
      </c>
      <c r="F290" s="76">
        <f t="shared" si="90"/>
        <v>2039.17</v>
      </c>
      <c r="G290" s="76">
        <f t="shared" si="90"/>
        <v>2039.17</v>
      </c>
      <c r="H290" s="68">
        <f t="shared" si="87"/>
        <v>0</v>
      </c>
      <c r="I290" s="68">
        <f t="shared" si="88"/>
        <v>0</v>
      </c>
      <c r="J290" s="68">
        <f t="shared" si="89"/>
        <v>0</v>
      </c>
      <c r="K290" s="15"/>
      <c r="L290" s="3"/>
    </row>
    <row r="291" spans="1:12" ht="66">
      <c r="A291" s="252"/>
      <c r="B291" s="200"/>
      <c r="C291" s="129" t="s">
        <v>92</v>
      </c>
      <c r="D291" s="68">
        <v>0</v>
      </c>
      <c r="E291" s="75">
        <v>0</v>
      </c>
      <c r="F291" s="76">
        <v>2039.17</v>
      </c>
      <c r="G291" s="76">
        <v>2039.17</v>
      </c>
      <c r="H291" s="68">
        <v>0</v>
      </c>
      <c r="I291" s="75">
        <v>0</v>
      </c>
      <c r="J291" s="60">
        <v>0</v>
      </c>
      <c r="K291" s="15"/>
      <c r="L291" s="3">
        <f t="shared" si="73"/>
        <v>4078.34</v>
      </c>
    </row>
    <row r="292" spans="1:12" ht="16.5">
      <c r="A292" s="252"/>
      <c r="B292" s="200"/>
      <c r="C292" s="22" t="s">
        <v>18</v>
      </c>
      <c r="D292" s="68">
        <v>0</v>
      </c>
      <c r="E292" s="75">
        <v>0</v>
      </c>
      <c r="F292" s="75">
        <v>0</v>
      </c>
      <c r="G292" s="75">
        <v>0</v>
      </c>
      <c r="H292" s="75">
        <v>0</v>
      </c>
      <c r="I292" s="75">
        <v>0</v>
      </c>
      <c r="J292" s="60">
        <v>0</v>
      </c>
      <c r="K292" s="15"/>
      <c r="L292" s="3">
        <f t="shared" si="73"/>
        <v>0</v>
      </c>
    </row>
    <row r="293" spans="1:12" ht="33">
      <c r="A293" s="252"/>
      <c r="B293" s="200"/>
      <c r="C293" s="22" t="s">
        <v>16</v>
      </c>
      <c r="D293" s="68">
        <v>0</v>
      </c>
      <c r="E293" s="75">
        <v>0</v>
      </c>
      <c r="F293" s="75">
        <v>0</v>
      </c>
      <c r="G293" s="75">
        <v>0</v>
      </c>
      <c r="H293" s="75">
        <v>0</v>
      </c>
      <c r="I293" s="75">
        <v>0</v>
      </c>
      <c r="J293" s="60">
        <v>0</v>
      </c>
      <c r="K293" s="15"/>
      <c r="L293" s="3">
        <f t="shared" si="73"/>
        <v>0</v>
      </c>
    </row>
    <row r="294" spans="1:12" ht="16.5">
      <c r="A294" s="252"/>
      <c r="B294" s="200"/>
      <c r="C294" s="22" t="s">
        <v>12</v>
      </c>
      <c r="D294" s="109">
        <v>0</v>
      </c>
      <c r="E294" s="75">
        <v>0</v>
      </c>
      <c r="F294" s="75">
        <v>0</v>
      </c>
      <c r="G294" s="75">
        <v>0</v>
      </c>
      <c r="H294" s="75">
        <v>0</v>
      </c>
      <c r="I294" s="75">
        <v>0</v>
      </c>
      <c r="J294" s="60">
        <v>0</v>
      </c>
      <c r="K294" s="15"/>
      <c r="L294" s="3">
        <f t="shared" si="73"/>
        <v>0</v>
      </c>
    </row>
    <row r="295" spans="1:12" ht="33">
      <c r="A295" s="252"/>
      <c r="B295" s="199"/>
      <c r="C295" s="22" t="s">
        <v>13</v>
      </c>
      <c r="D295" s="109">
        <v>0</v>
      </c>
      <c r="E295" s="75">
        <v>0</v>
      </c>
      <c r="F295" s="75">
        <v>0</v>
      </c>
      <c r="G295" s="75">
        <v>0</v>
      </c>
      <c r="H295" s="75">
        <v>0</v>
      </c>
      <c r="I295" s="75">
        <v>0</v>
      </c>
      <c r="J295" s="60">
        <v>0</v>
      </c>
      <c r="K295" s="15"/>
      <c r="L295" s="3">
        <f t="shared" si="73"/>
        <v>0</v>
      </c>
    </row>
    <row r="296" spans="1:12" ht="16.5">
      <c r="A296" s="252" t="s">
        <v>24</v>
      </c>
      <c r="B296" s="269" t="s">
        <v>57</v>
      </c>
      <c r="C296" s="22" t="s">
        <v>144</v>
      </c>
      <c r="D296" s="202">
        <f>D297</f>
        <v>924.25</v>
      </c>
      <c r="E296" s="202">
        <f t="shared" ref="E296:J296" si="91">E297</f>
        <v>357.59</v>
      </c>
      <c r="F296" s="202">
        <f t="shared" si="91"/>
        <v>1500</v>
      </c>
      <c r="G296" s="202">
        <f t="shared" si="91"/>
        <v>58.58</v>
      </c>
      <c r="H296" s="202">
        <f t="shared" si="91"/>
        <v>1573.59</v>
      </c>
      <c r="I296" s="202">
        <f t="shared" si="91"/>
        <v>0</v>
      </c>
      <c r="J296" s="202">
        <f t="shared" si="91"/>
        <v>0</v>
      </c>
      <c r="K296" s="15"/>
      <c r="L296" s="3">
        <f t="shared" si="73"/>
        <v>4414.01</v>
      </c>
    </row>
    <row r="297" spans="1:12" ht="16.5">
      <c r="A297" s="252"/>
      <c r="B297" s="270"/>
      <c r="C297" s="38" t="s">
        <v>111</v>
      </c>
      <c r="D297" s="76">
        <f>D302</f>
        <v>924.25</v>
      </c>
      <c r="E297" s="76">
        <f>E302</f>
        <v>357.59</v>
      </c>
      <c r="F297" s="76">
        <f>F302</f>
        <v>1500</v>
      </c>
      <c r="G297" s="76">
        <f>G302</f>
        <v>58.58</v>
      </c>
      <c r="H297" s="76">
        <f t="shared" ref="H297" si="92">H302</f>
        <v>1573.59</v>
      </c>
      <c r="I297" s="68">
        <f t="shared" ref="I297:J297" si="93">I302</f>
        <v>0</v>
      </c>
      <c r="J297" s="68">
        <f t="shared" si="93"/>
        <v>0</v>
      </c>
      <c r="K297" s="15"/>
      <c r="L297" s="3">
        <f>E297+F297+G297+H297+I297+J297+D297</f>
        <v>4414.01</v>
      </c>
    </row>
    <row r="298" spans="1:12" ht="16.5">
      <c r="A298" s="252"/>
      <c r="B298" s="270"/>
      <c r="C298" s="142" t="s">
        <v>109</v>
      </c>
      <c r="D298" s="76">
        <f>D297</f>
        <v>924.25</v>
      </c>
      <c r="E298" s="76">
        <f t="shared" ref="E298:G298" si="94">E297</f>
        <v>357.59</v>
      </c>
      <c r="F298" s="76">
        <f t="shared" si="94"/>
        <v>1500</v>
      </c>
      <c r="G298" s="76">
        <f t="shared" si="94"/>
        <v>58.58</v>
      </c>
      <c r="H298" s="140">
        <v>0</v>
      </c>
      <c r="I298" s="68">
        <v>0</v>
      </c>
      <c r="J298" s="68">
        <v>0</v>
      </c>
      <c r="K298" s="15"/>
      <c r="L298" s="3">
        <f t="shared" ref="L298:L299" si="95">E298+F298+G298+H298+I298+J298+D298</f>
        <v>2840.42</v>
      </c>
    </row>
    <row r="299" spans="1:12" ht="16.5">
      <c r="A299" s="252"/>
      <c r="B299" s="270"/>
      <c r="C299" s="142" t="s">
        <v>110</v>
      </c>
      <c r="D299" s="140">
        <v>0</v>
      </c>
      <c r="E299" s="140">
        <v>0</v>
      </c>
      <c r="F299" s="140">
        <v>0</v>
      </c>
      <c r="G299" s="140">
        <v>0</v>
      </c>
      <c r="H299" s="76">
        <f>H297</f>
        <v>1573.59</v>
      </c>
      <c r="I299" s="68">
        <f t="shared" ref="I299:J299" si="96">I297</f>
        <v>0</v>
      </c>
      <c r="J299" s="68">
        <f t="shared" si="96"/>
        <v>0</v>
      </c>
      <c r="K299" s="15"/>
      <c r="L299" s="3">
        <f t="shared" si="95"/>
        <v>1573.59</v>
      </c>
    </row>
    <row r="300" spans="1:12" ht="16.5">
      <c r="A300" s="252"/>
      <c r="B300" s="270"/>
      <c r="C300" s="22" t="s">
        <v>5</v>
      </c>
      <c r="D300" s="109">
        <v>0</v>
      </c>
      <c r="E300" s="75">
        <v>0</v>
      </c>
      <c r="F300" s="75">
        <v>0</v>
      </c>
      <c r="G300" s="75">
        <v>0</v>
      </c>
      <c r="H300" s="68">
        <v>0</v>
      </c>
      <c r="I300" s="68">
        <v>0</v>
      </c>
      <c r="J300" s="68">
        <v>0</v>
      </c>
      <c r="K300" s="15"/>
      <c r="L300" s="3">
        <f t="shared" si="73"/>
        <v>0</v>
      </c>
    </row>
    <row r="301" spans="1:12" ht="16.5">
      <c r="A301" s="252"/>
      <c r="B301" s="270"/>
      <c r="C301" s="22" t="s">
        <v>19</v>
      </c>
      <c r="D301" s="109">
        <v>0</v>
      </c>
      <c r="E301" s="75">
        <v>0</v>
      </c>
      <c r="F301" s="75">
        <v>0</v>
      </c>
      <c r="G301" s="75">
        <v>0</v>
      </c>
      <c r="H301" s="75">
        <v>0</v>
      </c>
      <c r="I301" s="68">
        <v>0</v>
      </c>
      <c r="J301" s="68">
        <v>0</v>
      </c>
      <c r="K301" s="15"/>
      <c r="L301" s="3">
        <f t="shared" si="73"/>
        <v>0</v>
      </c>
    </row>
    <row r="302" spans="1:12" ht="33">
      <c r="A302" s="252"/>
      <c r="B302" s="270"/>
      <c r="C302" s="22" t="s">
        <v>9</v>
      </c>
      <c r="D302" s="76">
        <f>D303</f>
        <v>924.25</v>
      </c>
      <c r="E302" s="76">
        <f>E303</f>
        <v>357.59</v>
      </c>
      <c r="F302" s="76">
        <f>F303</f>
        <v>1500</v>
      </c>
      <c r="G302" s="75">
        <f>G303</f>
        <v>58.58</v>
      </c>
      <c r="H302" s="75">
        <f t="shared" ref="H302:J302" si="97">H303</f>
        <v>1573.59</v>
      </c>
      <c r="I302" s="68">
        <f t="shared" si="97"/>
        <v>0</v>
      </c>
      <c r="J302" s="68">
        <f t="shared" si="97"/>
        <v>0</v>
      </c>
      <c r="K302" s="15"/>
      <c r="L302" s="3">
        <f t="shared" si="73"/>
        <v>4414.01</v>
      </c>
    </row>
    <row r="303" spans="1:12" ht="82.5">
      <c r="A303" s="252"/>
      <c r="B303" s="270"/>
      <c r="C303" s="21" t="s">
        <v>93</v>
      </c>
      <c r="D303" s="76">
        <f>D319</f>
        <v>924.25</v>
      </c>
      <c r="E303" s="76">
        <f>E319</f>
        <v>357.59</v>
      </c>
      <c r="F303" s="76">
        <f>F319</f>
        <v>1500</v>
      </c>
      <c r="G303" s="76">
        <f t="shared" ref="G303:H303" si="98">G319</f>
        <v>58.58</v>
      </c>
      <c r="H303" s="76">
        <f t="shared" si="98"/>
        <v>1573.59</v>
      </c>
      <c r="I303" s="68">
        <f t="shared" ref="I303:J303" si="99">I319</f>
        <v>0</v>
      </c>
      <c r="J303" s="68">
        <f t="shared" si="99"/>
        <v>0</v>
      </c>
      <c r="K303" s="15"/>
      <c r="L303" s="3">
        <f t="shared" si="73"/>
        <v>4414.01</v>
      </c>
    </row>
    <row r="304" spans="1:12" ht="16.5">
      <c r="A304" s="252"/>
      <c r="B304" s="270"/>
      <c r="C304" s="142" t="s">
        <v>109</v>
      </c>
      <c r="D304" s="76">
        <f>D303</f>
        <v>924.25</v>
      </c>
      <c r="E304" s="76">
        <f t="shared" ref="E304" si="100">E303</f>
        <v>357.59</v>
      </c>
      <c r="F304" s="76">
        <f t="shared" ref="F304" si="101">F303</f>
        <v>1500</v>
      </c>
      <c r="G304" s="76">
        <f t="shared" ref="G304" si="102">G303</f>
        <v>58.58</v>
      </c>
      <c r="H304" s="140">
        <v>0</v>
      </c>
      <c r="I304" s="68">
        <v>0</v>
      </c>
      <c r="J304" s="68">
        <v>0</v>
      </c>
      <c r="K304" s="15"/>
      <c r="L304" s="3"/>
    </row>
    <row r="305" spans="1:12" ht="16.5">
      <c r="A305" s="252"/>
      <c r="B305" s="270"/>
      <c r="C305" s="142" t="s">
        <v>110</v>
      </c>
      <c r="D305" s="140">
        <v>0</v>
      </c>
      <c r="E305" s="140">
        <v>0</v>
      </c>
      <c r="F305" s="140">
        <v>0</v>
      </c>
      <c r="G305" s="140">
        <v>0</v>
      </c>
      <c r="H305" s="76">
        <f>H303</f>
        <v>1573.59</v>
      </c>
      <c r="I305" s="68">
        <f t="shared" ref="I305:J305" si="103">I303</f>
        <v>0</v>
      </c>
      <c r="J305" s="68">
        <f t="shared" si="103"/>
        <v>0</v>
      </c>
      <c r="K305" s="15"/>
      <c r="L305" s="3"/>
    </row>
    <row r="306" spans="1:12" ht="16.5">
      <c r="A306" s="252"/>
      <c r="B306" s="270"/>
      <c r="C306" s="22" t="s">
        <v>18</v>
      </c>
      <c r="D306" s="109">
        <v>0</v>
      </c>
      <c r="E306" s="75">
        <v>0</v>
      </c>
      <c r="F306" s="75">
        <v>0</v>
      </c>
      <c r="G306" s="75">
        <v>0</v>
      </c>
      <c r="H306" s="75">
        <v>0</v>
      </c>
      <c r="I306" s="68">
        <v>0</v>
      </c>
      <c r="J306" s="68">
        <v>0</v>
      </c>
      <c r="K306" s="15"/>
      <c r="L306" s="3">
        <f t="shared" si="73"/>
        <v>0</v>
      </c>
    </row>
    <row r="307" spans="1:12" ht="33">
      <c r="A307" s="252"/>
      <c r="B307" s="270"/>
      <c r="C307" s="22" t="s">
        <v>16</v>
      </c>
      <c r="D307" s="109">
        <v>0</v>
      </c>
      <c r="E307" s="75">
        <v>0</v>
      </c>
      <c r="F307" s="75">
        <v>0</v>
      </c>
      <c r="G307" s="75">
        <v>0</v>
      </c>
      <c r="H307" s="75">
        <v>0</v>
      </c>
      <c r="I307" s="75">
        <v>0</v>
      </c>
      <c r="J307" s="52">
        <v>0</v>
      </c>
      <c r="K307" s="15"/>
      <c r="L307" s="3">
        <f t="shared" si="73"/>
        <v>0</v>
      </c>
    </row>
    <row r="308" spans="1:12" ht="16.5">
      <c r="A308" s="252"/>
      <c r="B308" s="270"/>
      <c r="C308" s="22" t="s">
        <v>12</v>
      </c>
      <c r="D308" s="109">
        <v>0</v>
      </c>
      <c r="E308" s="75">
        <v>0</v>
      </c>
      <c r="F308" s="75">
        <v>0</v>
      </c>
      <c r="G308" s="75">
        <v>0</v>
      </c>
      <c r="H308" s="75">
        <v>0</v>
      </c>
      <c r="I308" s="75">
        <v>0</v>
      </c>
      <c r="J308" s="52">
        <v>0</v>
      </c>
      <c r="K308" s="15"/>
      <c r="L308" s="3">
        <f t="shared" si="73"/>
        <v>0</v>
      </c>
    </row>
    <row r="309" spans="1:12" ht="33">
      <c r="A309" s="252"/>
      <c r="B309" s="271"/>
      <c r="C309" s="22" t="s">
        <v>13</v>
      </c>
      <c r="D309" s="109">
        <v>0</v>
      </c>
      <c r="E309" s="75">
        <v>0</v>
      </c>
      <c r="F309" s="75">
        <v>0</v>
      </c>
      <c r="G309" s="75">
        <v>0</v>
      </c>
      <c r="H309" s="75">
        <v>0</v>
      </c>
      <c r="I309" s="75">
        <v>0</v>
      </c>
      <c r="J309" s="52">
        <v>0</v>
      </c>
      <c r="K309" s="15"/>
      <c r="L309" s="3">
        <f t="shared" si="73"/>
        <v>0</v>
      </c>
    </row>
    <row r="310" spans="1:12" ht="33" customHeight="1">
      <c r="A310" s="252"/>
      <c r="B310" s="24" t="s">
        <v>25</v>
      </c>
      <c r="C310" s="22" t="s">
        <v>14</v>
      </c>
      <c r="D310" s="109">
        <v>0</v>
      </c>
      <c r="E310" s="75">
        <v>0</v>
      </c>
      <c r="F310" s="75">
        <v>0</v>
      </c>
      <c r="G310" s="75">
        <v>0</v>
      </c>
      <c r="H310" s="75">
        <v>0</v>
      </c>
      <c r="I310" s="75">
        <v>0</v>
      </c>
      <c r="J310" s="52">
        <v>0</v>
      </c>
      <c r="K310" s="15"/>
      <c r="L310" s="3">
        <f t="shared" si="73"/>
        <v>0</v>
      </c>
    </row>
    <row r="311" spans="1:12" ht="227.25" customHeight="1">
      <c r="A311" s="272"/>
      <c r="B311" s="21" t="s">
        <v>143</v>
      </c>
      <c r="C311" s="38" t="s">
        <v>111</v>
      </c>
      <c r="D311" s="119">
        <f>D316</f>
        <v>924.25</v>
      </c>
      <c r="E311" s="76">
        <f>E316</f>
        <v>357.59</v>
      </c>
      <c r="F311" s="76">
        <f>F316</f>
        <v>1500</v>
      </c>
      <c r="G311" s="76">
        <f t="shared" ref="G311:H311" si="104">G316</f>
        <v>58.58</v>
      </c>
      <c r="H311" s="76">
        <f t="shared" si="104"/>
        <v>1573.59</v>
      </c>
      <c r="I311" s="68">
        <f t="shared" ref="I311:J311" si="105">I316</f>
        <v>0</v>
      </c>
      <c r="J311" s="68">
        <f t="shared" si="105"/>
        <v>0</v>
      </c>
      <c r="K311" s="15"/>
      <c r="L311" s="3">
        <f t="shared" si="73"/>
        <v>4414.01</v>
      </c>
    </row>
    <row r="312" spans="1:12" ht="26.25" customHeight="1">
      <c r="A312" s="272"/>
      <c r="B312" s="21"/>
      <c r="C312" s="142" t="s">
        <v>109</v>
      </c>
      <c r="D312" s="76">
        <f>D311</f>
        <v>924.25</v>
      </c>
      <c r="E312" s="76">
        <f t="shared" ref="E312" si="106">E311</f>
        <v>357.59</v>
      </c>
      <c r="F312" s="76">
        <f t="shared" ref="F312" si="107">F311</f>
        <v>1500</v>
      </c>
      <c r="G312" s="76">
        <f t="shared" ref="G312" si="108">G311</f>
        <v>58.58</v>
      </c>
      <c r="H312" s="140">
        <v>0</v>
      </c>
      <c r="I312" s="68">
        <v>0</v>
      </c>
      <c r="J312" s="68">
        <v>0</v>
      </c>
      <c r="K312" s="15"/>
      <c r="L312" s="3"/>
    </row>
    <row r="313" spans="1:12" ht="28.5" customHeight="1">
      <c r="A313" s="272"/>
      <c r="B313" s="21"/>
      <c r="C313" s="142" t="s">
        <v>110</v>
      </c>
      <c r="D313" s="140">
        <v>0</v>
      </c>
      <c r="E313" s="140">
        <v>0</v>
      </c>
      <c r="F313" s="140">
        <v>0</v>
      </c>
      <c r="G313" s="140">
        <v>0</v>
      </c>
      <c r="H313" s="76">
        <f>H311</f>
        <v>1573.59</v>
      </c>
      <c r="I313" s="68">
        <f t="shared" ref="I313:J313" si="109">I311</f>
        <v>0</v>
      </c>
      <c r="J313" s="68">
        <f t="shared" si="109"/>
        <v>0</v>
      </c>
      <c r="K313" s="15"/>
      <c r="L313" s="3"/>
    </row>
    <row r="314" spans="1:12" ht="17.25">
      <c r="A314" s="272"/>
      <c r="B314" s="23"/>
      <c r="C314" s="22" t="s">
        <v>5</v>
      </c>
      <c r="D314" s="109">
        <v>0</v>
      </c>
      <c r="E314" s="75">
        <v>0</v>
      </c>
      <c r="F314" s="75">
        <v>0</v>
      </c>
      <c r="G314" s="68">
        <v>0</v>
      </c>
      <c r="H314" s="68">
        <v>0</v>
      </c>
      <c r="I314" s="68">
        <v>0</v>
      </c>
      <c r="J314" s="68">
        <v>0</v>
      </c>
      <c r="K314" s="15"/>
      <c r="L314" s="3">
        <f t="shared" si="73"/>
        <v>0</v>
      </c>
    </row>
    <row r="315" spans="1:12" ht="17.25">
      <c r="A315" s="272"/>
      <c r="B315" s="23"/>
      <c r="C315" s="22" t="s">
        <v>19</v>
      </c>
      <c r="D315" s="109">
        <v>0</v>
      </c>
      <c r="E315" s="75">
        <v>0</v>
      </c>
      <c r="F315" s="75">
        <v>0</v>
      </c>
      <c r="G315" s="68">
        <v>0</v>
      </c>
      <c r="H315" s="68">
        <v>0</v>
      </c>
      <c r="I315" s="68">
        <v>0</v>
      </c>
      <c r="J315" s="68">
        <v>0</v>
      </c>
      <c r="K315" s="15"/>
      <c r="L315" s="3">
        <f t="shared" si="73"/>
        <v>0</v>
      </c>
    </row>
    <row r="316" spans="1:12" ht="33">
      <c r="A316" s="272"/>
      <c r="B316" s="23"/>
      <c r="C316" s="22" t="s">
        <v>9</v>
      </c>
      <c r="D316" s="119">
        <f>D319</f>
        <v>924.25</v>
      </c>
      <c r="E316" s="76">
        <f>E319</f>
        <v>357.59</v>
      </c>
      <c r="F316" s="76">
        <f>F319</f>
        <v>1500</v>
      </c>
      <c r="G316" s="76">
        <f t="shared" ref="G316:J316" si="110">G319</f>
        <v>58.58</v>
      </c>
      <c r="H316" s="76">
        <f t="shared" si="110"/>
        <v>1573.59</v>
      </c>
      <c r="I316" s="68">
        <f t="shared" si="110"/>
        <v>0</v>
      </c>
      <c r="J316" s="68">
        <f t="shared" si="110"/>
        <v>0</v>
      </c>
      <c r="K316" s="15"/>
      <c r="L316" s="3">
        <f t="shared" si="73"/>
        <v>4414.01</v>
      </c>
    </row>
    <row r="317" spans="1:12" ht="17.25">
      <c r="A317" s="272"/>
      <c r="B317" s="23"/>
      <c r="C317" s="142" t="s">
        <v>109</v>
      </c>
      <c r="D317" s="76">
        <f>D316</f>
        <v>924.25</v>
      </c>
      <c r="E317" s="76">
        <f t="shared" ref="E317" si="111">E316</f>
        <v>357.59</v>
      </c>
      <c r="F317" s="76">
        <f t="shared" ref="F317" si="112">F316</f>
        <v>1500</v>
      </c>
      <c r="G317" s="76">
        <f t="shared" ref="G317" si="113">G316</f>
        <v>58.58</v>
      </c>
      <c r="H317" s="140">
        <v>0</v>
      </c>
      <c r="I317" s="68">
        <v>0</v>
      </c>
      <c r="J317" s="68">
        <v>0</v>
      </c>
      <c r="K317" s="15"/>
      <c r="L317" s="3"/>
    </row>
    <row r="318" spans="1:12" ht="17.25">
      <c r="A318" s="272"/>
      <c r="B318" s="23"/>
      <c r="C318" s="142" t="s">
        <v>110</v>
      </c>
      <c r="D318" s="140">
        <v>0</v>
      </c>
      <c r="E318" s="140">
        <v>0</v>
      </c>
      <c r="F318" s="140">
        <v>0</v>
      </c>
      <c r="G318" s="140">
        <v>0</v>
      </c>
      <c r="H318" s="76">
        <f>H316</f>
        <v>1573.59</v>
      </c>
      <c r="I318" s="68">
        <f t="shared" ref="I318:J318" si="114">I316</f>
        <v>0</v>
      </c>
      <c r="J318" s="68">
        <f t="shared" si="114"/>
        <v>0</v>
      </c>
      <c r="K318" s="15"/>
      <c r="L318" s="3"/>
    </row>
    <row r="319" spans="1:12" ht="82.5">
      <c r="A319" s="272"/>
      <c r="B319" s="23"/>
      <c r="C319" s="21" t="s">
        <v>93</v>
      </c>
      <c r="D319" s="119">
        <f>D335</f>
        <v>924.25</v>
      </c>
      <c r="E319" s="76">
        <v>357.59</v>
      </c>
      <c r="F319" s="76">
        <v>1500</v>
      </c>
      <c r="G319" s="76">
        <f t="shared" ref="G319:H319" si="115">G335</f>
        <v>58.58</v>
      </c>
      <c r="H319" s="76">
        <f t="shared" si="115"/>
        <v>1573.59</v>
      </c>
      <c r="I319" s="68">
        <f t="shared" ref="I319:J319" si="116">I335</f>
        <v>0</v>
      </c>
      <c r="J319" s="68">
        <f t="shared" si="116"/>
        <v>0</v>
      </c>
      <c r="K319" s="15"/>
      <c r="L319" s="3">
        <f t="shared" si="73"/>
        <v>4414.01</v>
      </c>
    </row>
    <row r="320" spans="1:12" ht="17.25">
      <c r="A320" s="272"/>
      <c r="B320" s="23"/>
      <c r="C320" s="142" t="s">
        <v>109</v>
      </c>
      <c r="D320" s="76">
        <f>D319</f>
        <v>924.25</v>
      </c>
      <c r="E320" s="76">
        <f t="shared" ref="E320" si="117">E319</f>
        <v>357.59</v>
      </c>
      <c r="F320" s="76">
        <f t="shared" ref="F320" si="118">F319</f>
        <v>1500</v>
      </c>
      <c r="G320" s="76">
        <f t="shared" ref="G320" si="119">G319</f>
        <v>58.58</v>
      </c>
      <c r="H320" s="140">
        <v>0</v>
      </c>
      <c r="I320" s="68">
        <v>0</v>
      </c>
      <c r="J320" s="68">
        <v>0</v>
      </c>
      <c r="K320" s="15"/>
      <c r="L320" s="3"/>
    </row>
    <row r="321" spans="1:12" ht="17.25">
      <c r="A321" s="272"/>
      <c r="B321" s="23"/>
      <c r="C321" s="142" t="s">
        <v>110</v>
      </c>
      <c r="D321" s="140">
        <v>0</v>
      </c>
      <c r="E321" s="140">
        <v>0</v>
      </c>
      <c r="F321" s="140">
        <v>0</v>
      </c>
      <c r="G321" s="140">
        <v>0</v>
      </c>
      <c r="H321" s="76">
        <f>H319</f>
        <v>1573.59</v>
      </c>
      <c r="I321" s="68">
        <f t="shared" ref="I321:J321" si="120">I319</f>
        <v>0</v>
      </c>
      <c r="J321" s="68">
        <f t="shared" si="120"/>
        <v>0</v>
      </c>
      <c r="K321" s="15"/>
      <c r="L321" s="3"/>
    </row>
    <row r="322" spans="1:12" ht="17.25">
      <c r="A322" s="272"/>
      <c r="B322" s="23"/>
      <c r="C322" s="22" t="s">
        <v>18</v>
      </c>
      <c r="D322" s="22"/>
      <c r="E322" s="75">
        <v>0</v>
      </c>
      <c r="F322" s="75">
        <v>0</v>
      </c>
      <c r="G322" s="75">
        <v>0</v>
      </c>
      <c r="H322" s="75">
        <v>0</v>
      </c>
      <c r="I322" s="75">
        <v>0</v>
      </c>
      <c r="J322" s="52">
        <v>0</v>
      </c>
      <c r="K322" s="15"/>
      <c r="L322" s="3">
        <f t="shared" si="73"/>
        <v>0</v>
      </c>
    </row>
    <row r="323" spans="1:12" ht="33">
      <c r="A323" s="272"/>
      <c r="B323" s="23"/>
      <c r="C323" s="22" t="s">
        <v>16</v>
      </c>
      <c r="D323" s="22"/>
      <c r="E323" s="75">
        <v>0</v>
      </c>
      <c r="F323" s="75">
        <v>0</v>
      </c>
      <c r="G323" s="75">
        <v>0</v>
      </c>
      <c r="H323" s="75">
        <v>0</v>
      </c>
      <c r="I323" s="75">
        <v>0</v>
      </c>
      <c r="J323" s="52">
        <v>0</v>
      </c>
      <c r="K323" s="15"/>
      <c r="L323" s="3">
        <f t="shared" si="73"/>
        <v>0</v>
      </c>
    </row>
    <row r="324" spans="1:12" ht="17.25">
      <c r="A324" s="272"/>
      <c r="B324" s="23"/>
      <c r="C324" s="22" t="s">
        <v>12</v>
      </c>
      <c r="D324" s="22"/>
      <c r="E324" s="75">
        <v>0</v>
      </c>
      <c r="F324" s="75">
        <v>0</v>
      </c>
      <c r="G324" s="75">
        <v>0</v>
      </c>
      <c r="H324" s="75">
        <v>0</v>
      </c>
      <c r="I324" s="75">
        <v>0</v>
      </c>
      <c r="J324" s="52">
        <v>0</v>
      </c>
      <c r="K324" s="15"/>
      <c r="L324" s="3">
        <f t="shared" si="73"/>
        <v>0</v>
      </c>
    </row>
    <row r="325" spans="1:12" ht="33">
      <c r="A325" s="272"/>
      <c r="B325" s="23"/>
      <c r="C325" s="22" t="s">
        <v>13</v>
      </c>
      <c r="D325" s="22"/>
      <c r="E325" s="75">
        <v>0</v>
      </c>
      <c r="F325" s="75">
        <v>0</v>
      </c>
      <c r="G325" s="75">
        <v>0</v>
      </c>
      <c r="H325" s="75">
        <v>0</v>
      </c>
      <c r="I325" s="75">
        <v>0</v>
      </c>
      <c r="J325" s="52">
        <v>0</v>
      </c>
      <c r="K325" s="15"/>
      <c r="L325" s="3">
        <f t="shared" si="73"/>
        <v>0</v>
      </c>
    </row>
    <row r="326" spans="1:12" ht="33">
      <c r="A326" s="272"/>
      <c r="B326" s="25"/>
      <c r="C326" s="22" t="s">
        <v>14</v>
      </c>
      <c r="D326" s="22"/>
      <c r="E326" s="75">
        <v>0</v>
      </c>
      <c r="F326" s="75">
        <v>0</v>
      </c>
      <c r="G326" s="75">
        <v>0</v>
      </c>
      <c r="H326" s="75">
        <v>0</v>
      </c>
      <c r="I326" s="75">
        <v>0</v>
      </c>
      <c r="J326" s="52">
        <v>0</v>
      </c>
      <c r="K326" s="15"/>
      <c r="L326" s="3">
        <f t="shared" si="73"/>
        <v>0</v>
      </c>
    </row>
    <row r="327" spans="1:12" ht="188.25" customHeight="1">
      <c r="A327" s="272"/>
      <c r="B327" s="21" t="s">
        <v>57</v>
      </c>
      <c r="C327" s="38" t="s">
        <v>111</v>
      </c>
      <c r="D327" s="76">
        <f>D332</f>
        <v>924.25</v>
      </c>
      <c r="E327" s="76">
        <f>E332</f>
        <v>1000</v>
      </c>
      <c r="F327" s="76">
        <f>F332</f>
        <v>1500</v>
      </c>
      <c r="G327" s="76">
        <f t="shared" ref="G327:H327" si="121">G332</f>
        <v>58.58</v>
      </c>
      <c r="H327" s="76">
        <f t="shared" si="121"/>
        <v>1573.59</v>
      </c>
      <c r="I327" s="68">
        <f t="shared" ref="I327:J327" si="122">I332</f>
        <v>0</v>
      </c>
      <c r="J327" s="68">
        <f t="shared" si="122"/>
        <v>0</v>
      </c>
      <c r="K327" s="15"/>
      <c r="L327" s="3">
        <f t="shared" si="73"/>
        <v>5056.42</v>
      </c>
    </row>
    <row r="328" spans="1:12" ht="33" customHeight="1">
      <c r="A328" s="272"/>
      <c r="B328" s="21"/>
      <c r="C328" s="142" t="s">
        <v>109</v>
      </c>
      <c r="D328" s="76">
        <f>D327</f>
        <v>924.25</v>
      </c>
      <c r="E328" s="76">
        <f t="shared" ref="E328" si="123">E327</f>
        <v>1000</v>
      </c>
      <c r="F328" s="76">
        <f t="shared" ref="F328" si="124">F327</f>
        <v>1500</v>
      </c>
      <c r="G328" s="76">
        <f t="shared" ref="G328" si="125">G327</f>
        <v>58.58</v>
      </c>
      <c r="H328" s="140">
        <v>0</v>
      </c>
      <c r="I328" s="68">
        <v>0</v>
      </c>
      <c r="J328" s="68">
        <v>0</v>
      </c>
      <c r="K328" s="15"/>
      <c r="L328" s="3"/>
    </row>
    <row r="329" spans="1:12" ht="21.75" customHeight="1">
      <c r="A329" s="272"/>
      <c r="B329" s="21"/>
      <c r="C329" s="142" t="s">
        <v>110</v>
      </c>
      <c r="D329" s="140">
        <v>0</v>
      </c>
      <c r="E329" s="140">
        <v>0</v>
      </c>
      <c r="F329" s="140">
        <v>0</v>
      </c>
      <c r="G329" s="140">
        <v>0</v>
      </c>
      <c r="H329" s="76">
        <f>H327</f>
        <v>1573.59</v>
      </c>
      <c r="I329" s="68">
        <f t="shared" ref="I329:J329" si="126">I327</f>
        <v>0</v>
      </c>
      <c r="J329" s="68">
        <f t="shared" si="126"/>
        <v>0</v>
      </c>
      <c r="K329" s="15"/>
      <c r="L329" s="3"/>
    </row>
    <row r="330" spans="1:12" ht="17.25">
      <c r="A330" s="272"/>
      <c r="B330" s="23"/>
      <c r="C330" s="22" t="s">
        <v>5</v>
      </c>
      <c r="D330" s="109">
        <v>0</v>
      </c>
      <c r="E330" s="75">
        <v>0</v>
      </c>
      <c r="F330" s="75">
        <v>0</v>
      </c>
      <c r="G330" s="75">
        <v>0</v>
      </c>
      <c r="H330" s="75">
        <v>0</v>
      </c>
      <c r="I330" s="68">
        <v>0</v>
      </c>
      <c r="J330" s="68">
        <v>0</v>
      </c>
      <c r="K330" s="15"/>
      <c r="L330" s="3">
        <f t="shared" si="73"/>
        <v>0</v>
      </c>
    </row>
    <row r="331" spans="1:12" ht="17.25">
      <c r="A331" s="272"/>
      <c r="B331" s="23"/>
      <c r="C331" s="22" t="s">
        <v>19</v>
      </c>
      <c r="D331" s="109">
        <v>0</v>
      </c>
      <c r="E331" s="75">
        <v>0</v>
      </c>
      <c r="F331" s="75">
        <v>0</v>
      </c>
      <c r="G331" s="75">
        <v>0</v>
      </c>
      <c r="H331" s="75">
        <v>0</v>
      </c>
      <c r="I331" s="68">
        <v>0</v>
      </c>
      <c r="J331" s="68">
        <v>0</v>
      </c>
      <c r="K331" s="15"/>
      <c r="L331" s="3">
        <f t="shared" si="73"/>
        <v>0</v>
      </c>
    </row>
    <row r="332" spans="1:12" ht="33">
      <c r="A332" s="272"/>
      <c r="B332" s="23"/>
      <c r="C332" s="22" t="s">
        <v>9</v>
      </c>
      <c r="D332" s="119">
        <f>D335</f>
        <v>924.25</v>
      </c>
      <c r="E332" s="76">
        <f>E335</f>
        <v>1000</v>
      </c>
      <c r="F332" s="76">
        <f>F335</f>
        <v>1500</v>
      </c>
      <c r="G332" s="76">
        <f t="shared" ref="G332:J332" si="127">G335</f>
        <v>58.58</v>
      </c>
      <c r="H332" s="76">
        <f t="shared" si="127"/>
        <v>1573.59</v>
      </c>
      <c r="I332" s="68">
        <f t="shared" si="127"/>
        <v>0</v>
      </c>
      <c r="J332" s="68">
        <f t="shared" si="127"/>
        <v>0</v>
      </c>
      <c r="K332" s="15"/>
      <c r="L332" s="3">
        <f t="shared" si="73"/>
        <v>5056.42</v>
      </c>
    </row>
    <row r="333" spans="1:12" ht="17.25">
      <c r="A333" s="272"/>
      <c r="B333" s="23"/>
      <c r="C333" s="142" t="s">
        <v>109</v>
      </c>
      <c r="D333" s="76">
        <f>D332</f>
        <v>924.25</v>
      </c>
      <c r="E333" s="76">
        <f t="shared" ref="E333" si="128">E332</f>
        <v>1000</v>
      </c>
      <c r="F333" s="76">
        <f t="shared" ref="F333" si="129">F332</f>
        <v>1500</v>
      </c>
      <c r="G333" s="76">
        <f t="shared" ref="G333" si="130">G332</f>
        <v>58.58</v>
      </c>
      <c r="H333" s="140">
        <v>0</v>
      </c>
      <c r="I333" s="68">
        <v>0</v>
      </c>
      <c r="J333" s="68">
        <v>0</v>
      </c>
      <c r="K333" s="15"/>
      <c r="L333" s="3"/>
    </row>
    <row r="334" spans="1:12" ht="17.25">
      <c r="A334" s="272"/>
      <c r="B334" s="23"/>
      <c r="C334" s="142" t="s">
        <v>110</v>
      </c>
      <c r="D334" s="140">
        <v>0</v>
      </c>
      <c r="E334" s="140">
        <v>0</v>
      </c>
      <c r="F334" s="140">
        <v>0</v>
      </c>
      <c r="G334" s="140">
        <v>0</v>
      </c>
      <c r="H334" s="76">
        <f>H332</f>
        <v>1573.59</v>
      </c>
      <c r="I334" s="68">
        <f t="shared" ref="I334:J334" si="131">I332</f>
        <v>0</v>
      </c>
      <c r="J334" s="68">
        <f t="shared" si="131"/>
        <v>0</v>
      </c>
      <c r="K334" s="15"/>
      <c r="L334" s="3"/>
    </row>
    <row r="335" spans="1:12" ht="82.5">
      <c r="A335" s="272"/>
      <c r="B335" s="23"/>
      <c r="C335" s="21" t="s">
        <v>93</v>
      </c>
      <c r="D335" s="119">
        <v>924.25</v>
      </c>
      <c r="E335" s="76">
        <v>1000</v>
      </c>
      <c r="F335" s="76">
        <v>1500</v>
      </c>
      <c r="G335" s="75">
        <v>58.58</v>
      </c>
      <c r="H335" s="75">
        <v>1573.59</v>
      </c>
      <c r="I335" s="68">
        <v>0</v>
      </c>
      <c r="J335" s="68">
        <v>0</v>
      </c>
      <c r="K335" s="15"/>
      <c r="L335" s="3">
        <f t="shared" si="73"/>
        <v>5056.42</v>
      </c>
    </row>
    <row r="336" spans="1:12" ht="17.25">
      <c r="A336" s="272"/>
      <c r="B336" s="23"/>
      <c r="C336" s="142" t="s">
        <v>109</v>
      </c>
      <c r="D336" s="76">
        <f>D335</f>
        <v>924.25</v>
      </c>
      <c r="E336" s="76">
        <f t="shared" ref="E336" si="132">E335</f>
        <v>1000</v>
      </c>
      <c r="F336" s="76">
        <f t="shared" ref="F336" si="133">F335</f>
        <v>1500</v>
      </c>
      <c r="G336" s="76">
        <f t="shared" ref="G336" si="134">G335</f>
        <v>58.58</v>
      </c>
      <c r="H336" s="140">
        <v>0</v>
      </c>
      <c r="I336" s="68">
        <v>0</v>
      </c>
      <c r="J336" s="68">
        <v>0</v>
      </c>
      <c r="K336" s="15"/>
      <c r="L336" s="3"/>
    </row>
    <row r="337" spans="1:12" ht="17.25">
      <c r="A337" s="272"/>
      <c r="B337" s="23"/>
      <c r="C337" s="142" t="s">
        <v>110</v>
      </c>
      <c r="D337" s="140">
        <v>0</v>
      </c>
      <c r="E337" s="140">
        <v>0</v>
      </c>
      <c r="F337" s="140">
        <v>0</v>
      </c>
      <c r="G337" s="140">
        <v>0</v>
      </c>
      <c r="H337" s="76">
        <f>H335</f>
        <v>1573.59</v>
      </c>
      <c r="I337" s="76">
        <v>0</v>
      </c>
      <c r="J337" s="76">
        <v>0</v>
      </c>
      <c r="K337" s="15"/>
      <c r="L337" s="3"/>
    </row>
    <row r="338" spans="1:12" ht="17.25">
      <c r="A338" s="272"/>
      <c r="B338" s="23"/>
      <c r="C338" s="22" t="s">
        <v>18</v>
      </c>
      <c r="D338" s="109">
        <v>0</v>
      </c>
      <c r="E338" s="75">
        <v>0</v>
      </c>
      <c r="F338" s="75">
        <v>0</v>
      </c>
      <c r="G338" s="75">
        <v>0</v>
      </c>
      <c r="H338" s="75">
        <v>0</v>
      </c>
      <c r="I338" s="75">
        <v>0</v>
      </c>
      <c r="J338" s="75">
        <v>0</v>
      </c>
      <c r="K338" s="15"/>
      <c r="L338" s="3">
        <f t="shared" si="73"/>
        <v>0</v>
      </c>
    </row>
    <row r="339" spans="1:12" ht="33">
      <c r="A339" s="272"/>
      <c r="B339" s="23"/>
      <c r="C339" s="22" t="s">
        <v>16</v>
      </c>
      <c r="D339" s="109">
        <v>0</v>
      </c>
      <c r="E339" s="75">
        <v>0</v>
      </c>
      <c r="F339" s="75">
        <v>0</v>
      </c>
      <c r="G339" s="75">
        <v>0</v>
      </c>
      <c r="H339" s="75">
        <v>0</v>
      </c>
      <c r="I339" s="75">
        <v>0</v>
      </c>
      <c r="J339" s="52">
        <v>0</v>
      </c>
      <c r="K339" s="15"/>
      <c r="L339" s="3">
        <f t="shared" si="73"/>
        <v>0</v>
      </c>
    </row>
    <row r="340" spans="1:12" ht="17.25">
      <c r="A340" s="272"/>
      <c r="B340" s="23"/>
      <c r="C340" s="22" t="s">
        <v>12</v>
      </c>
      <c r="D340" s="109">
        <v>0</v>
      </c>
      <c r="E340" s="75">
        <v>0</v>
      </c>
      <c r="F340" s="75">
        <v>0</v>
      </c>
      <c r="G340" s="75">
        <v>0</v>
      </c>
      <c r="H340" s="75">
        <v>0</v>
      </c>
      <c r="I340" s="75">
        <v>0</v>
      </c>
      <c r="J340" s="52">
        <v>0</v>
      </c>
      <c r="K340" s="15"/>
      <c r="L340" s="3">
        <f t="shared" si="73"/>
        <v>0</v>
      </c>
    </row>
    <row r="341" spans="1:12" ht="33">
      <c r="A341" s="272"/>
      <c r="B341" s="23"/>
      <c r="C341" s="22" t="s">
        <v>13</v>
      </c>
      <c r="D341" s="109">
        <v>0</v>
      </c>
      <c r="E341" s="75">
        <v>0</v>
      </c>
      <c r="F341" s="75">
        <v>0</v>
      </c>
      <c r="G341" s="75">
        <v>0</v>
      </c>
      <c r="H341" s="75">
        <v>0</v>
      </c>
      <c r="I341" s="75">
        <v>0</v>
      </c>
      <c r="J341" s="52">
        <v>0</v>
      </c>
      <c r="K341" s="15"/>
      <c r="L341" s="3">
        <f t="shared" si="73"/>
        <v>0</v>
      </c>
    </row>
    <row r="342" spans="1:12" ht="33">
      <c r="A342" s="272"/>
      <c r="B342" s="25"/>
      <c r="C342" s="22" t="s">
        <v>14</v>
      </c>
      <c r="D342" s="109">
        <v>0</v>
      </c>
      <c r="E342" s="75">
        <v>0</v>
      </c>
      <c r="F342" s="75">
        <v>0</v>
      </c>
      <c r="G342" s="75">
        <v>0</v>
      </c>
      <c r="H342" s="75">
        <v>0</v>
      </c>
      <c r="I342" s="75">
        <v>0</v>
      </c>
      <c r="J342" s="52">
        <v>0</v>
      </c>
      <c r="K342" s="15"/>
      <c r="L342" s="3">
        <f t="shared" si="73"/>
        <v>0</v>
      </c>
    </row>
    <row r="343" spans="1:12" ht="82.5">
      <c r="A343" s="26" t="s">
        <v>26</v>
      </c>
      <c r="B343" s="106" t="s">
        <v>27</v>
      </c>
      <c r="C343" s="38" t="s">
        <v>111</v>
      </c>
      <c r="D343" s="120">
        <f t="shared" ref="D343:J343" si="135">D347+D349</f>
        <v>4161.2299999999996</v>
      </c>
      <c r="E343" s="76">
        <f t="shared" si="135"/>
        <v>4219.63</v>
      </c>
      <c r="F343" s="76">
        <f t="shared" si="135"/>
        <v>3913.23</v>
      </c>
      <c r="G343" s="75">
        <f t="shared" si="135"/>
        <v>3404.64</v>
      </c>
      <c r="H343" s="76">
        <f t="shared" si="135"/>
        <v>4453.33</v>
      </c>
      <c r="I343" s="76">
        <f t="shared" si="135"/>
        <v>485.12</v>
      </c>
      <c r="J343" s="76">
        <f t="shared" si="135"/>
        <v>485.12</v>
      </c>
      <c r="K343" s="15"/>
      <c r="L343" s="3">
        <f>E343+F343+G343+H343+I343+J343+D343</f>
        <v>21122.3</v>
      </c>
    </row>
    <row r="344" spans="1:12" ht="16.5">
      <c r="A344" s="27"/>
      <c r="B344" s="145"/>
      <c r="C344" s="147" t="s">
        <v>109</v>
      </c>
      <c r="D344" s="120">
        <f>D343</f>
        <v>4161.2299999999996</v>
      </c>
      <c r="E344" s="120">
        <f t="shared" ref="E344:G344" si="136">E343</f>
        <v>4219.63</v>
      </c>
      <c r="F344" s="120">
        <f t="shared" si="136"/>
        <v>3913.23</v>
      </c>
      <c r="G344" s="120">
        <f t="shared" si="136"/>
        <v>3404.64</v>
      </c>
      <c r="H344" s="146">
        <v>0</v>
      </c>
      <c r="I344" s="146">
        <v>0</v>
      </c>
      <c r="J344" s="146">
        <v>0</v>
      </c>
      <c r="K344" s="15"/>
      <c r="L344" s="3">
        <f t="shared" ref="L344:L345" si="137">E344+F344+G344+H344+I344+J344+D344</f>
        <v>15698.73</v>
      </c>
    </row>
    <row r="345" spans="1:12" ht="16.5">
      <c r="A345" s="27"/>
      <c r="B345" s="145"/>
      <c r="C345" s="147" t="s">
        <v>110</v>
      </c>
      <c r="D345" s="146">
        <v>0</v>
      </c>
      <c r="E345" s="146">
        <v>0</v>
      </c>
      <c r="F345" s="146">
        <v>0</v>
      </c>
      <c r="G345" s="146">
        <v>0</v>
      </c>
      <c r="H345" s="76">
        <f>H343</f>
        <v>4453.33</v>
      </c>
      <c r="I345" s="76">
        <f t="shared" ref="I345:J345" si="138">I343</f>
        <v>485.12</v>
      </c>
      <c r="J345" s="76">
        <f t="shared" si="138"/>
        <v>485.12</v>
      </c>
      <c r="K345" s="15"/>
      <c r="L345" s="3">
        <f t="shared" si="137"/>
        <v>5423.57</v>
      </c>
    </row>
    <row r="346" spans="1:12" ht="17.25">
      <c r="A346" s="23"/>
      <c r="B346" s="23"/>
      <c r="C346" s="22" t="s">
        <v>5</v>
      </c>
      <c r="D346" s="109">
        <v>0</v>
      </c>
      <c r="E346" s="75">
        <v>0</v>
      </c>
      <c r="F346" s="75">
        <v>0</v>
      </c>
      <c r="G346" s="75">
        <v>0</v>
      </c>
      <c r="H346" s="75">
        <v>0</v>
      </c>
      <c r="I346" s="75">
        <v>0</v>
      </c>
      <c r="J346" s="52">
        <v>0</v>
      </c>
      <c r="K346" s="15"/>
      <c r="L346" s="3">
        <f t="shared" si="73"/>
        <v>0</v>
      </c>
    </row>
    <row r="347" spans="1:12" ht="33">
      <c r="A347" s="23"/>
      <c r="B347" s="23"/>
      <c r="C347" s="22" t="s">
        <v>7</v>
      </c>
      <c r="D347" s="76">
        <f>D348</f>
        <v>2733.23</v>
      </c>
      <c r="E347" s="76">
        <f>E348</f>
        <v>3169.93</v>
      </c>
      <c r="F347" s="75">
        <f>F348</f>
        <v>3911.87</v>
      </c>
      <c r="G347" s="76">
        <f>G348</f>
        <v>2839.64</v>
      </c>
      <c r="H347" s="76">
        <f t="shared" ref="H347:J347" si="139">H348</f>
        <v>4148.33</v>
      </c>
      <c r="I347" s="76">
        <f t="shared" si="139"/>
        <v>485.12</v>
      </c>
      <c r="J347" s="51">
        <f t="shared" si="139"/>
        <v>485.12</v>
      </c>
      <c r="K347" s="15"/>
      <c r="L347" s="3">
        <f t="shared" si="73"/>
        <v>17773.240000000002</v>
      </c>
    </row>
    <row r="348" spans="1:12" ht="82.5">
      <c r="A348" s="23"/>
      <c r="B348" s="23"/>
      <c r="C348" s="129" t="s">
        <v>90</v>
      </c>
      <c r="D348" s="119">
        <f>D401</f>
        <v>2733.23</v>
      </c>
      <c r="E348" s="76">
        <f>E401+E455+E413</f>
        <v>3169.93</v>
      </c>
      <c r="F348" s="76">
        <f>F401+F455+F413</f>
        <v>3911.87</v>
      </c>
      <c r="G348" s="76">
        <f>G401+G441</f>
        <v>2839.64</v>
      </c>
      <c r="H348" s="75">
        <f t="shared" ref="H348:I348" si="140">H401</f>
        <v>4148.33</v>
      </c>
      <c r="I348" s="75">
        <f t="shared" si="140"/>
        <v>485.12</v>
      </c>
      <c r="J348" s="52">
        <f t="shared" ref="J348" si="141">J401</f>
        <v>485.12</v>
      </c>
      <c r="K348" s="15"/>
      <c r="L348" s="3">
        <f t="shared" ref="L348:L427" si="142">E348+F348+G348+H348+I348+J348+D348</f>
        <v>17773.240000000002</v>
      </c>
    </row>
    <row r="349" spans="1:12" ht="33">
      <c r="A349" s="23"/>
      <c r="B349" s="23"/>
      <c r="C349" s="22" t="s">
        <v>9</v>
      </c>
      <c r="D349" s="120">
        <f>D352</f>
        <v>1428</v>
      </c>
      <c r="E349" s="76">
        <f>E352</f>
        <v>1049.7</v>
      </c>
      <c r="F349" s="76">
        <f>F352+F355</f>
        <v>1.36</v>
      </c>
      <c r="G349" s="76">
        <f>G352+G355</f>
        <v>565</v>
      </c>
      <c r="H349" s="76">
        <f>H352</f>
        <v>305</v>
      </c>
      <c r="I349" s="68">
        <f t="shared" ref="I349:J349" si="143">I352</f>
        <v>0</v>
      </c>
      <c r="J349" s="68">
        <f t="shared" si="143"/>
        <v>0</v>
      </c>
      <c r="K349" s="15"/>
      <c r="L349" s="3">
        <f>E349+F349+G349+H349+I349+J349+D349</f>
        <v>3349.06</v>
      </c>
    </row>
    <row r="350" spans="1:12" ht="17.25">
      <c r="A350" s="23"/>
      <c r="B350" s="23"/>
      <c r="C350" s="147" t="s">
        <v>109</v>
      </c>
      <c r="D350" s="120">
        <f>D349</f>
        <v>1428</v>
      </c>
      <c r="E350" s="120">
        <f t="shared" ref="E350:G350" si="144">E349</f>
        <v>1049.7</v>
      </c>
      <c r="F350" s="120">
        <f t="shared" si="144"/>
        <v>1.36</v>
      </c>
      <c r="G350" s="120">
        <f t="shared" si="144"/>
        <v>565</v>
      </c>
      <c r="H350" s="146">
        <v>0</v>
      </c>
      <c r="I350" s="146">
        <v>0</v>
      </c>
      <c r="J350" s="146">
        <v>0</v>
      </c>
      <c r="K350" s="15"/>
      <c r="L350" s="3">
        <f t="shared" si="142"/>
        <v>3044.06</v>
      </c>
    </row>
    <row r="351" spans="1:12" ht="17.25">
      <c r="A351" s="23"/>
      <c r="B351" s="23"/>
      <c r="C351" s="147" t="s">
        <v>110</v>
      </c>
      <c r="D351" s="146">
        <v>0</v>
      </c>
      <c r="E351" s="146">
        <v>0</v>
      </c>
      <c r="F351" s="146">
        <v>0</v>
      </c>
      <c r="G351" s="146">
        <v>0</v>
      </c>
      <c r="H351" s="76">
        <f>H349</f>
        <v>305</v>
      </c>
      <c r="I351" s="68">
        <f t="shared" ref="I351:J351" si="145">I349</f>
        <v>0</v>
      </c>
      <c r="J351" s="68">
        <f t="shared" si="145"/>
        <v>0</v>
      </c>
      <c r="K351" s="15"/>
      <c r="L351" s="3">
        <f t="shared" si="142"/>
        <v>305</v>
      </c>
    </row>
    <row r="352" spans="1:12" ht="82.5">
      <c r="A352" s="23"/>
      <c r="B352" s="23"/>
      <c r="C352" s="129" t="s">
        <v>90</v>
      </c>
      <c r="D352" s="76">
        <f>D371+D416</f>
        <v>1428</v>
      </c>
      <c r="E352" s="76">
        <f>E371+E416</f>
        <v>1049.7</v>
      </c>
      <c r="F352" s="76">
        <f>F416</f>
        <v>1.36</v>
      </c>
      <c r="G352" s="76">
        <f>G371+G458</f>
        <v>565</v>
      </c>
      <c r="H352" s="76">
        <f>H371</f>
        <v>305</v>
      </c>
      <c r="I352" s="68">
        <f t="shared" ref="I352:J352" si="146">I371</f>
        <v>0</v>
      </c>
      <c r="J352" s="68">
        <f t="shared" si="146"/>
        <v>0</v>
      </c>
      <c r="K352" s="15"/>
      <c r="L352" s="3">
        <f t="shared" si="142"/>
        <v>3349.06</v>
      </c>
    </row>
    <row r="353" spans="1:12" ht="17.25">
      <c r="A353" s="23"/>
      <c r="B353" s="23"/>
      <c r="C353" s="147" t="s">
        <v>109</v>
      </c>
      <c r="D353" s="120">
        <f>D352</f>
        <v>1428</v>
      </c>
      <c r="E353" s="120">
        <f t="shared" ref="E353" si="147">E352</f>
        <v>1049.7</v>
      </c>
      <c r="F353" s="120">
        <f t="shared" ref="F353" si="148">F352</f>
        <v>1.36</v>
      </c>
      <c r="G353" s="120">
        <f t="shared" ref="G353" si="149">G352</f>
        <v>565</v>
      </c>
      <c r="H353" s="146">
        <v>0</v>
      </c>
      <c r="I353" s="146">
        <v>0</v>
      </c>
      <c r="J353" s="146">
        <v>0</v>
      </c>
      <c r="K353" s="15"/>
      <c r="L353" s="3"/>
    </row>
    <row r="354" spans="1:12" ht="17.25">
      <c r="A354" s="23"/>
      <c r="B354" s="23"/>
      <c r="C354" s="147" t="s">
        <v>110</v>
      </c>
      <c r="D354" s="146">
        <v>0</v>
      </c>
      <c r="E354" s="146">
        <v>0</v>
      </c>
      <c r="F354" s="146">
        <v>0</v>
      </c>
      <c r="G354" s="146">
        <v>0</v>
      </c>
      <c r="H354" s="76">
        <f>H352</f>
        <v>305</v>
      </c>
      <c r="I354" s="68">
        <f t="shared" ref="I354:J354" si="150">I352</f>
        <v>0</v>
      </c>
      <c r="J354" s="68">
        <f t="shared" si="150"/>
        <v>0</v>
      </c>
      <c r="K354" s="15"/>
      <c r="L354" s="3"/>
    </row>
    <row r="355" spans="1:12" ht="49.5">
      <c r="A355" s="23"/>
      <c r="B355" s="23"/>
      <c r="C355" s="130" t="s">
        <v>91</v>
      </c>
      <c r="D355" s="146">
        <v>0</v>
      </c>
      <c r="E355" s="75">
        <v>0</v>
      </c>
      <c r="F355" s="75">
        <v>0</v>
      </c>
      <c r="G355" s="75">
        <v>0</v>
      </c>
      <c r="H355" s="68">
        <v>0</v>
      </c>
      <c r="I355" s="68">
        <v>0</v>
      </c>
      <c r="J355" s="64">
        <v>0</v>
      </c>
      <c r="K355" s="15"/>
      <c r="L355" s="3">
        <f t="shared" si="142"/>
        <v>0</v>
      </c>
    </row>
    <row r="356" spans="1:12" ht="66">
      <c r="A356" s="23"/>
      <c r="B356" s="23"/>
      <c r="C356" s="129" t="s">
        <v>92</v>
      </c>
      <c r="D356" s="146">
        <v>0</v>
      </c>
      <c r="E356" s="75">
        <v>0</v>
      </c>
      <c r="F356" s="75">
        <v>0</v>
      </c>
      <c r="G356" s="75">
        <v>0</v>
      </c>
      <c r="H356" s="68">
        <v>0</v>
      </c>
      <c r="I356" s="68">
        <v>0</v>
      </c>
      <c r="J356" s="64">
        <v>0</v>
      </c>
      <c r="K356" s="15"/>
      <c r="L356" s="3">
        <f t="shared" si="142"/>
        <v>0</v>
      </c>
    </row>
    <row r="357" spans="1:12" ht="17.25">
      <c r="A357" s="23"/>
      <c r="B357" s="23"/>
      <c r="C357" s="22" t="s">
        <v>15</v>
      </c>
      <c r="D357" s="146">
        <v>0</v>
      </c>
      <c r="E357" s="75">
        <v>0</v>
      </c>
      <c r="F357" s="75">
        <v>0</v>
      </c>
      <c r="G357" s="75">
        <v>0</v>
      </c>
      <c r="H357" s="75">
        <v>0</v>
      </c>
      <c r="I357" s="75">
        <v>0</v>
      </c>
      <c r="J357" s="52">
        <v>0</v>
      </c>
      <c r="K357" s="15"/>
      <c r="L357" s="3">
        <f t="shared" si="142"/>
        <v>0</v>
      </c>
    </row>
    <row r="358" spans="1:12" ht="33">
      <c r="A358" s="23"/>
      <c r="B358" s="23"/>
      <c r="C358" s="22" t="s">
        <v>16</v>
      </c>
      <c r="D358" s="146">
        <v>0</v>
      </c>
      <c r="E358" s="75">
        <v>0</v>
      </c>
      <c r="F358" s="75">
        <v>0</v>
      </c>
      <c r="G358" s="75">
        <v>0</v>
      </c>
      <c r="H358" s="75">
        <v>0</v>
      </c>
      <c r="I358" s="75">
        <v>0</v>
      </c>
      <c r="J358" s="52">
        <v>0</v>
      </c>
      <c r="K358" s="15"/>
      <c r="L358" s="3">
        <f t="shared" si="142"/>
        <v>0</v>
      </c>
    </row>
    <row r="359" spans="1:12" ht="17.25">
      <c r="A359" s="23"/>
      <c r="B359" s="23"/>
      <c r="C359" s="22" t="s">
        <v>12</v>
      </c>
      <c r="D359" s="146">
        <v>0</v>
      </c>
      <c r="E359" s="75">
        <v>0</v>
      </c>
      <c r="F359" s="75">
        <v>0</v>
      </c>
      <c r="G359" s="75">
        <v>0</v>
      </c>
      <c r="H359" s="75">
        <v>0</v>
      </c>
      <c r="I359" s="75">
        <v>0</v>
      </c>
      <c r="J359" s="52">
        <v>0</v>
      </c>
      <c r="K359" s="15"/>
      <c r="L359" s="3">
        <f t="shared" si="142"/>
        <v>0</v>
      </c>
    </row>
    <row r="360" spans="1:12" ht="17.25">
      <c r="A360" s="25"/>
      <c r="B360" s="25"/>
      <c r="C360" s="22" t="s">
        <v>23</v>
      </c>
      <c r="D360" s="146">
        <v>0</v>
      </c>
      <c r="E360" s="75">
        <v>0</v>
      </c>
      <c r="F360" s="75">
        <v>0</v>
      </c>
      <c r="G360" s="75">
        <v>0</v>
      </c>
      <c r="H360" s="75">
        <v>0</v>
      </c>
      <c r="I360" s="75">
        <v>0</v>
      </c>
      <c r="J360" s="52">
        <v>0</v>
      </c>
      <c r="K360" s="15"/>
      <c r="L360" s="3">
        <f t="shared" si="142"/>
        <v>0</v>
      </c>
    </row>
    <row r="361" spans="1:12" ht="33" customHeight="1">
      <c r="A361" s="25"/>
      <c r="B361" s="27" t="s">
        <v>25</v>
      </c>
      <c r="C361" s="17" t="s">
        <v>14</v>
      </c>
      <c r="D361" s="146">
        <v>0</v>
      </c>
      <c r="E361" s="75">
        <v>0</v>
      </c>
      <c r="F361" s="75">
        <v>0</v>
      </c>
      <c r="G361" s="75">
        <v>0</v>
      </c>
      <c r="H361" s="75">
        <v>0</v>
      </c>
      <c r="I361" s="75">
        <v>0</v>
      </c>
      <c r="J361" s="52">
        <v>0</v>
      </c>
      <c r="K361" s="15"/>
      <c r="L361" s="3">
        <f t="shared" si="142"/>
        <v>0</v>
      </c>
    </row>
    <row r="362" spans="1:12" ht="252" customHeight="1">
      <c r="A362" s="252" t="s">
        <v>28</v>
      </c>
      <c r="B362" s="201" t="s">
        <v>145</v>
      </c>
      <c r="C362" s="185" t="s">
        <v>111</v>
      </c>
      <c r="D362" s="120">
        <f>D368</f>
        <v>1428</v>
      </c>
      <c r="E362" s="76">
        <f t="shared" ref="E362:J362" si="151">E366+E368</f>
        <v>1049</v>
      </c>
      <c r="F362" s="68">
        <f t="shared" si="151"/>
        <v>0</v>
      </c>
      <c r="G362" s="76">
        <f t="shared" si="151"/>
        <v>525</v>
      </c>
      <c r="H362" s="76">
        <f t="shared" si="151"/>
        <v>305</v>
      </c>
      <c r="I362" s="68">
        <f t="shared" si="151"/>
        <v>0</v>
      </c>
      <c r="J362" s="68">
        <f t="shared" si="151"/>
        <v>0</v>
      </c>
      <c r="K362" s="15"/>
      <c r="L362" s="3">
        <f t="shared" si="142"/>
        <v>3307</v>
      </c>
    </row>
    <row r="363" spans="1:12" ht="38.25" customHeight="1">
      <c r="A363" s="252"/>
      <c r="B363" s="21"/>
      <c r="C363" s="185" t="s">
        <v>109</v>
      </c>
      <c r="D363" s="120">
        <f>D362</f>
        <v>1428</v>
      </c>
      <c r="E363" s="120">
        <f t="shared" ref="E363:G363" si="152">E362</f>
        <v>1049</v>
      </c>
      <c r="F363" s="151">
        <f t="shared" si="152"/>
        <v>0</v>
      </c>
      <c r="G363" s="120">
        <f t="shared" si="152"/>
        <v>525</v>
      </c>
      <c r="H363" s="146">
        <v>0</v>
      </c>
      <c r="I363" s="146">
        <v>0</v>
      </c>
      <c r="J363" s="146">
        <v>0</v>
      </c>
      <c r="K363" s="15"/>
      <c r="L363" s="3"/>
    </row>
    <row r="364" spans="1:12" ht="35.25" customHeight="1">
      <c r="A364" s="252"/>
      <c r="B364" s="21"/>
      <c r="C364" s="185" t="s">
        <v>110</v>
      </c>
      <c r="D364" s="120"/>
      <c r="E364" s="76"/>
      <c r="F364" s="76"/>
      <c r="G364" s="76"/>
      <c r="H364" s="76">
        <f>H362</f>
        <v>305</v>
      </c>
      <c r="I364" s="68">
        <f t="shared" ref="I364:J364" si="153">I362</f>
        <v>0</v>
      </c>
      <c r="J364" s="68">
        <f t="shared" si="153"/>
        <v>0</v>
      </c>
      <c r="K364" s="15"/>
      <c r="L364" s="3"/>
    </row>
    <row r="365" spans="1:12" ht="17.25">
      <c r="A365" s="252"/>
      <c r="B365" s="23"/>
      <c r="C365" s="22" t="s">
        <v>5</v>
      </c>
      <c r="D365" s="109">
        <v>0</v>
      </c>
      <c r="E365" s="75">
        <v>0</v>
      </c>
      <c r="F365" s="75">
        <v>0</v>
      </c>
      <c r="G365" s="68">
        <v>0</v>
      </c>
      <c r="H365" s="68">
        <v>0</v>
      </c>
      <c r="I365" s="75">
        <v>0</v>
      </c>
      <c r="J365" s="52">
        <v>0</v>
      </c>
      <c r="K365" s="15"/>
      <c r="L365" s="3">
        <f t="shared" si="142"/>
        <v>0</v>
      </c>
    </row>
    <row r="366" spans="1:12" ht="33">
      <c r="A366" s="252"/>
      <c r="B366" s="23"/>
      <c r="C366" s="22" t="s">
        <v>7</v>
      </c>
      <c r="D366" s="109">
        <v>0</v>
      </c>
      <c r="E366" s="75">
        <v>0</v>
      </c>
      <c r="F366" s="75">
        <v>0</v>
      </c>
      <c r="G366" s="68">
        <v>0</v>
      </c>
      <c r="H366" s="68">
        <v>0</v>
      </c>
      <c r="I366" s="75">
        <v>0</v>
      </c>
      <c r="J366" s="52">
        <v>0</v>
      </c>
      <c r="K366" s="15"/>
      <c r="L366" s="3">
        <f t="shared" si="142"/>
        <v>0</v>
      </c>
    </row>
    <row r="367" spans="1:12" ht="82.5">
      <c r="A367" s="252"/>
      <c r="B367" s="23"/>
      <c r="C367" s="22" t="s">
        <v>90</v>
      </c>
      <c r="D367" s="109">
        <v>0</v>
      </c>
      <c r="E367" s="75">
        <v>0</v>
      </c>
      <c r="F367" s="75">
        <v>0</v>
      </c>
      <c r="G367" s="68">
        <v>0</v>
      </c>
      <c r="H367" s="68">
        <v>0</v>
      </c>
      <c r="I367" s="75">
        <v>0</v>
      </c>
      <c r="J367" s="52">
        <v>0</v>
      </c>
      <c r="K367" s="15"/>
      <c r="L367" s="3">
        <f t="shared" si="142"/>
        <v>0</v>
      </c>
    </row>
    <row r="368" spans="1:12" ht="33">
      <c r="A368" s="252"/>
      <c r="B368" s="23"/>
      <c r="C368" s="22" t="s">
        <v>9</v>
      </c>
      <c r="D368" s="120">
        <f>D371</f>
        <v>1428</v>
      </c>
      <c r="E368" s="76">
        <f>E371</f>
        <v>1049</v>
      </c>
      <c r="F368" s="76">
        <f>F371</f>
        <v>0</v>
      </c>
      <c r="G368" s="76">
        <f>G371</f>
        <v>525</v>
      </c>
      <c r="H368" s="76">
        <f>H371</f>
        <v>305</v>
      </c>
      <c r="I368" s="68">
        <f t="shared" ref="I368:J368" si="154">I371</f>
        <v>0</v>
      </c>
      <c r="J368" s="68">
        <f t="shared" si="154"/>
        <v>0</v>
      </c>
      <c r="K368" s="15"/>
      <c r="L368" s="3">
        <f t="shared" si="142"/>
        <v>3307</v>
      </c>
    </row>
    <row r="369" spans="1:12" ht="17.25">
      <c r="A369" s="252"/>
      <c r="B369" s="23"/>
      <c r="C369" s="185" t="s">
        <v>109</v>
      </c>
      <c r="D369" s="120">
        <f>D368</f>
        <v>1428</v>
      </c>
      <c r="E369" s="120">
        <f t="shared" ref="E369" si="155">E368</f>
        <v>1049</v>
      </c>
      <c r="F369" s="151">
        <f t="shared" ref="F369" si="156">F368</f>
        <v>0</v>
      </c>
      <c r="G369" s="120">
        <f t="shared" ref="G369" si="157">G368</f>
        <v>525</v>
      </c>
      <c r="H369" s="146">
        <v>0</v>
      </c>
      <c r="I369" s="68">
        <v>0</v>
      </c>
      <c r="J369" s="68">
        <v>0</v>
      </c>
      <c r="K369" s="15"/>
      <c r="L369" s="3"/>
    </row>
    <row r="370" spans="1:12" ht="17.25">
      <c r="A370" s="252"/>
      <c r="B370" s="23"/>
      <c r="C370" s="185" t="s">
        <v>110</v>
      </c>
      <c r="D370" s="120"/>
      <c r="E370" s="76"/>
      <c r="F370" s="76"/>
      <c r="G370" s="76"/>
      <c r="H370" s="76">
        <f>H368</f>
        <v>305</v>
      </c>
      <c r="I370" s="68">
        <f t="shared" ref="I370:J370" si="158">I368</f>
        <v>0</v>
      </c>
      <c r="J370" s="68">
        <f t="shared" si="158"/>
        <v>0</v>
      </c>
      <c r="K370" s="15"/>
      <c r="L370" s="3"/>
    </row>
    <row r="371" spans="1:12" ht="82.5">
      <c r="A371" s="252"/>
      <c r="B371" s="23"/>
      <c r="C371" s="22" t="s">
        <v>90</v>
      </c>
      <c r="D371" s="120">
        <f>D388</f>
        <v>1428</v>
      </c>
      <c r="E371" s="76">
        <v>1049</v>
      </c>
      <c r="F371" s="76">
        <v>0</v>
      </c>
      <c r="G371" s="76">
        <f>G385</f>
        <v>525</v>
      </c>
      <c r="H371" s="76">
        <f>H388</f>
        <v>305</v>
      </c>
      <c r="I371" s="68">
        <f t="shared" ref="I371:J371" si="159">I388</f>
        <v>0</v>
      </c>
      <c r="J371" s="68">
        <f t="shared" si="159"/>
        <v>0</v>
      </c>
      <c r="K371" s="15"/>
      <c r="L371" s="3">
        <f t="shared" si="142"/>
        <v>3307</v>
      </c>
    </row>
    <row r="372" spans="1:12" ht="17.25">
      <c r="A372" s="252"/>
      <c r="B372" s="23"/>
      <c r="C372" s="185" t="s">
        <v>109</v>
      </c>
      <c r="D372" s="120">
        <f>D371</f>
        <v>1428</v>
      </c>
      <c r="E372" s="120">
        <f t="shared" ref="E372" si="160">E371</f>
        <v>1049</v>
      </c>
      <c r="F372" s="151">
        <f t="shared" ref="F372" si="161">F371</f>
        <v>0</v>
      </c>
      <c r="G372" s="120">
        <f t="shared" ref="G372" si="162">G371</f>
        <v>525</v>
      </c>
      <c r="H372" s="146">
        <v>0</v>
      </c>
      <c r="I372" s="68">
        <v>0</v>
      </c>
      <c r="J372" s="68">
        <v>0</v>
      </c>
      <c r="K372" s="15"/>
      <c r="L372" s="3">
        <f t="shared" si="142"/>
        <v>3002</v>
      </c>
    </row>
    <row r="373" spans="1:12" ht="17.25">
      <c r="A373" s="252"/>
      <c r="B373" s="23"/>
      <c r="C373" s="185" t="s">
        <v>110</v>
      </c>
      <c r="D373" s="120"/>
      <c r="E373" s="76"/>
      <c r="F373" s="76"/>
      <c r="G373" s="76"/>
      <c r="H373" s="76">
        <f>H371</f>
        <v>305</v>
      </c>
      <c r="I373" s="68">
        <f t="shared" ref="I373:J373" si="163">I371</f>
        <v>0</v>
      </c>
      <c r="J373" s="68">
        <f t="shared" si="163"/>
        <v>0</v>
      </c>
      <c r="K373" s="15"/>
      <c r="L373" s="3">
        <f t="shared" si="142"/>
        <v>305</v>
      </c>
    </row>
    <row r="374" spans="1:12" ht="17.25">
      <c r="A374" s="252"/>
      <c r="B374" s="23"/>
      <c r="C374" s="22" t="s">
        <v>15</v>
      </c>
      <c r="D374" s="109">
        <v>0</v>
      </c>
      <c r="E374" s="75">
        <v>0</v>
      </c>
      <c r="F374" s="75">
        <v>0</v>
      </c>
      <c r="G374" s="75">
        <v>0</v>
      </c>
      <c r="H374" s="75">
        <v>0</v>
      </c>
      <c r="I374" s="68">
        <v>0</v>
      </c>
      <c r="J374" s="68">
        <v>0</v>
      </c>
      <c r="K374" s="15"/>
      <c r="L374" s="3">
        <f t="shared" si="142"/>
        <v>0</v>
      </c>
    </row>
    <row r="375" spans="1:12" ht="33">
      <c r="A375" s="252"/>
      <c r="B375" s="23"/>
      <c r="C375" s="22" t="s">
        <v>16</v>
      </c>
      <c r="D375" s="109">
        <v>0</v>
      </c>
      <c r="E375" s="75">
        <v>0</v>
      </c>
      <c r="F375" s="75">
        <v>0</v>
      </c>
      <c r="G375" s="75">
        <v>0</v>
      </c>
      <c r="H375" s="75">
        <v>0</v>
      </c>
      <c r="I375" s="68">
        <v>0</v>
      </c>
      <c r="J375" s="68">
        <v>0</v>
      </c>
      <c r="K375" s="15"/>
      <c r="L375" s="3">
        <f t="shared" si="142"/>
        <v>0</v>
      </c>
    </row>
    <row r="376" spans="1:12" ht="17.25">
      <c r="A376" s="252"/>
      <c r="B376" s="23"/>
      <c r="C376" s="22" t="s">
        <v>12</v>
      </c>
      <c r="D376" s="109">
        <v>0</v>
      </c>
      <c r="E376" s="75">
        <v>0</v>
      </c>
      <c r="F376" s="75">
        <v>0</v>
      </c>
      <c r="G376" s="75">
        <v>0</v>
      </c>
      <c r="H376" s="75">
        <v>0</v>
      </c>
      <c r="I376" s="68">
        <v>0</v>
      </c>
      <c r="J376" s="68">
        <v>0</v>
      </c>
      <c r="K376" s="15"/>
      <c r="L376" s="3">
        <f t="shared" si="142"/>
        <v>0</v>
      </c>
    </row>
    <row r="377" spans="1:12" ht="17.25">
      <c r="A377" s="252"/>
      <c r="B377" s="23"/>
      <c r="C377" s="22" t="s">
        <v>23</v>
      </c>
      <c r="D377" s="109">
        <v>0</v>
      </c>
      <c r="E377" s="75">
        <v>0</v>
      </c>
      <c r="F377" s="75">
        <v>0</v>
      </c>
      <c r="G377" s="75">
        <v>0</v>
      </c>
      <c r="H377" s="75">
        <v>0</v>
      </c>
      <c r="I377" s="68">
        <v>0</v>
      </c>
      <c r="J377" s="68">
        <v>0</v>
      </c>
      <c r="K377" s="15"/>
      <c r="L377" s="3">
        <f t="shared" si="142"/>
        <v>0</v>
      </c>
    </row>
    <row r="378" spans="1:12" ht="33">
      <c r="A378" s="264"/>
      <c r="B378" s="23"/>
      <c r="C378" s="22" t="s">
        <v>14</v>
      </c>
      <c r="D378" s="109">
        <v>0</v>
      </c>
      <c r="E378" s="75">
        <v>0</v>
      </c>
      <c r="F378" s="75">
        <v>0</v>
      </c>
      <c r="G378" s="75">
        <v>0</v>
      </c>
      <c r="H378" s="75">
        <v>0</v>
      </c>
      <c r="I378" s="68">
        <v>0</v>
      </c>
      <c r="J378" s="68">
        <v>0</v>
      </c>
      <c r="K378" s="15"/>
      <c r="L378" s="3">
        <f t="shared" si="142"/>
        <v>0</v>
      </c>
    </row>
    <row r="379" spans="1:12" ht="231">
      <c r="A379" s="252" t="s">
        <v>146</v>
      </c>
      <c r="B379" s="203" t="s">
        <v>147</v>
      </c>
      <c r="C379" s="185" t="s">
        <v>111</v>
      </c>
      <c r="D379" s="117">
        <f>D385</f>
        <v>1428</v>
      </c>
      <c r="E379" s="76">
        <f>E382+E383+E385</f>
        <v>557.85</v>
      </c>
      <c r="F379" s="68">
        <f>F385</f>
        <v>0</v>
      </c>
      <c r="G379" s="76">
        <f>G385</f>
        <v>525</v>
      </c>
      <c r="H379" s="76">
        <f>H385</f>
        <v>305</v>
      </c>
      <c r="I379" s="68">
        <f t="shared" ref="I379:J379" si="164">I385</f>
        <v>0</v>
      </c>
      <c r="J379" s="68">
        <f t="shared" si="164"/>
        <v>0</v>
      </c>
      <c r="K379" s="15"/>
      <c r="L379" s="3">
        <f t="shared" si="142"/>
        <v>2815.85</v>
      </c>
    </row>
    <row r="380" spans="1:12" ht="16.5">
      <c r="A380" s="252"/>
      <c r="B380" s="205"/>
      <c r="C380" s="185" t="s">
        <v>109</v>
      </c>
      <c r="D380" s="120">
        <f>D379</f>
        <v>1428</v>
      </c>
      <c r="E380" s="120">
        <f t="shared" ref="E380" si="165">E379</f>
        <v>557.85</v>
      </c>
      <c r="F380" s="151">
        <f t="shared" ref="F380" si="166">F379</f>
        <v>0</v>
      </c>
      <c r="G380" s="120">
        <f t="shared" ref="G380" si="167">G379</f>
        <v>525</v>
      </c>
      <c r="H380" s="146">
        <v>0</v>
      </c>
      <c r="I380" s="68">
        <v>0</v>
      </c>
      <c r="J380" s="68">
        <v>0</v>
      </c>
      <c r="K380" s="15"/>
      <c r="L380" s="3"/>
    </row>
    <row r="381" spans="1:12" ht="16.5">
      <c r="A381" s="252"/>
      <c r="B381" s="205"/>
      <c r="C381" s="185" t="s">
        <v>110</v>
      </c>
      <c r="D381" s="146">
        <v>0</v>
      </c>
      <c r="E381" s="146">
        <v>0</v>
      </c>
      <c r="F381" s="146">
        <v>0</v>
      </c>
      <c r="G381" s="146">
        <v>0</v>
      </c>
      <c r="H381" s="76">
        <f>H379</f>
        <v>305</v>
      </c>
      <c r="I381" s="68">
        <f t="shared" ref="I381:J381" si="168">I379</f>
        <v>0</v>
      </c>
      <c r="J381" s="68">
        <f t="shared" si="168"/>
        <v>0</v>
      </c>
      <c r="K381" s="15"/>
      <c r="L381" s="3"/>
    </row>
    <row r="382" spans="1:12" ht="16.5">
      <c r="A382" s="252"/>
      <c r="B382" s="205"/>
      <c r="C382" s="22" t="s">
        <v>5</v>
      </c>
      <c r="D382" s="109">
        <v>0</v>
      </c>
      <c r="E382" s="75">
        <v>0</v>
      </c>
      <c r="F382" s="68">
        <v>0</v>
      </c>
      <c r="G382" s="75">
        <v>0</v>
      </c>
      <c r="H382" s="75">
        <v>0</v>
      </c>
      <c r="I382" s="68">
        <v>0</v>
      </c>
      <c r="J382" s="68">
        <v>0</v>
      </c>
      <c r="K382" s="15"/>
      <c r="L382" s="3">
        <f t="shared" si="142"/>
        <v>0</v>
      </c>
    </row>
    <row r="383" spans="1:12" ht="33">
      <c r="A383" s="252"/>
      <c r="B383" s="205"/>
      <c r="C383" s="22" t="s">
        <v>7</v>
      </c>
      <c r="D383" s="109">
        <v>0</v>
      </c>
      <c r="E383" s="75">
        <v>0</v>
      </c>
      <c r="F383" s="68">
        <v>0</v>
      </c>
      <c r="G383" s="75">
        <v>0</v>
      </c>
      <c r="H383" s="75">
        <v>0</v>
      </c>
      <c r="I383" s="68">
        <v>0</v>
      </c>
      <c r="J383" s="68">
        <v>0</v>
      </c>
      <c r="K383" s="15"/>
      <c r="L383" s="3">
        <f t="shared" si="142"/>
        <v>0</v>
      </c>
    </row>
    <row r="384" spans="1:12" ht="82.5">
      <c r="A384" s="252"/>
      <c r="B384" s="205"/>
      <c r="C384" s="22" t="s">
        <v>90</v>
      </c>
      <c r="D384" s="109">
        <v>0</v>
      </c>
      <c r="E384" s="75">
        <v>0</v>
      </c>
      <c r="F384" s="68">
        <v>0</v>
      </c>
      <c r="G384" s="75">
        <v>0</v>
      </c>
      <c r="H384" s="75">
        <v>0</v>
      </c>
      <c r="I384" s="68">
        <v>0</v>
      </c>
      <c r="J384" s="68">
        <v>0</v>
      </c>
      <c r="K384" s="15"/>
      <c r="L384" s="3">
        <f t="shared" si="142"/>
        <v>0</v>
      </c>
    </row>
    <row r="385" spans="1:12" ht="33">
      <c r="A385" s="252"/>
      <c r="B385" s="205"/>
      <c r="C385" s="22" t="s">
        <v>9</v>
      </c>
      <c r="D385" s="117">
        <f>D388</f>
        <v>1428</v>
      </c>
      <c r="E385" s="76">
        <f>E388</f>
        <v>557.85</v>
      </c>
      <c r="F385" s="68">
        <f>F388</f>
        <v>0</v>
      </c>
      <c r="G385" s="76">
        <f>G388</f>
        <v>525</v>
      </c>
      <c r="H385" s="76">
        <f>H388</f>
        <v>305</v>
      </c>
      <c r="I385" s="68">
        <f t="shared" ref="I385:J385" si="169">I388</f>
        <v>0</v>
      </c>
      <c r="J385" s="68">
        <f t="shared" si="169"/>
        <v>0</v>
      </c>
      <c r="K385" s="15"/>
      <c r="L385" s="3">
        <f t="shared" si="142"/>
        <v>2815.85</v>
      </c>
    </row>
    <row r="386" spans="1:12" ht="16.5">
      <c r="A386" s="252"/>
      <c r="B386" s="205"/>
      <c r="C386" s="185" t="s">
        <v>109</v>
      </c>
      <c r="D386" s="120">
        <f>D385</f>
        <v>1428</v>
      </c>
      <c r="E386" s="120">
        <f t="shared" ref="E386" si="170">E385</f>
        <v>557.85</v>
      </c>
      <c r="F386" s="151">
        <f t="shared" ref="F386" si="171">F385</f>
        <v>0</v>
      </c>
      <c r="G386" s="120">
        <f t="shared" ref="G386" si="172">G385</f>
        <v>525</v>
      </c>
      <c r="H386" s="146">
        <v>0</v>
      </c>
      <c r="I386" s="68">
        <v>0</v>
      </c>
      <c r="J386" s="68">
        <v>0</v>
      </c>
      <c r="K386" s="15"/>
      <c r="L386" s="3"/>
    </row>
    <row r="387" spans="1:12" ht="16.5">
      <c r="A387" s="252"/>
      <c r="B387" s="205"/>
      <c r="C387" s="185" t="s">
        <v>110</v>
      </c>
      <c r="D387" s="146">
        <v>0</v>
      </c>
      <c r="E387" s="146">
        <v>0</v>
      </c>
      <c r="F387" s="146">
        <v>0</v>
      </c>
      <c r="G387" s="146">
        <v>0</v>
      </c>
      <c r="H387" s="76">
        <f>H385</f>
        <v>305</v>
      </c>
      <c r="I387" s="68">
        <f t="shared" ref="I387:J387" si="173">I385</f>
        <v>0</v>
      </c>
      <c r="J387" s="68">
        <f t="shared" si="173"/>
        <v>0</v>
      </c>
      <c r="K387" s="15"/>
      <c r="L387" s="3"/>
    </row>
    <row r="388" spans="1:12" ht="82.5">
      <c r="A388" s="252"/>
      <c r="B388" s="205"/>
      <c r="C388" s="22" t="s">
        <v>90</v>
      </c>
      <c r="D388" s="117">
        <v>1428</v>
      </c>
      <c r="E388" s="76">
        <v>557.85</v>
      </c>
      <c r="F388" s="68">
        <v>0</v>
      </c>
      <c r="G388" s="76">
        <v>525</v>
      </c>
      <c r="H388" s="76">
        <v>305</v>
      </c>
      <c r="I388" s="68">
        <v>0</v>
      </c>
      <c r="J388" s="68">
        <v>0</v>
      </c>
      <c r="K388" s="15"/>
      <c r="L388" s="3">
        <f t="shared" si="142"/>
        <v>2815.85</v>
      </c>
    </row>
    <row r="389" spans="1:12" ht="16.5">
      <c r="A389" s="252"/>
      <c r="B389" s="205"/>
      <c r="C389" s="185" t="s">
        <v>109</v>
      </c>
      <c r="D389" s="120">
        <f>D388</f>
        <v>1428</v>
      </c>
      <c r="E389" s="120">
        <f t="shared" ref="E389" si="174">E388</f>
        <v>557.85</v>
      </c>
      <c r="F389" s="151">
        <f t="shared" ref="F389" si="175">F388</f>
        <v>0</v>
      </c>
      <c r="G389" s="120">
        <f t="shared" ref="G389" si="176">G388</f>
        <v>525</v>
      </c>
      <c r="H389" s="146">
        <v>0</v>
      </c>
      <c r="I389" s="146">
        <v>0</v>
      </c>
      <c r="J389" s="146">
        <v>0</v>
      </c>
      <c r="K389" s="15"/>
      <c r="L389" s="3"/>
    </row>
    <row r="390" spans="1:12" ht="16.5">
      <c r="A390" s="252"/>
      <c r="B390" s="205"/>
      <c r="C390" s="185" t="s">
        <v>110</v>
      </c>
      <c r="D390" s="146">
        <v>0</v>
      </c>
      <c r="E390" s="146">
        <v>0</v>
      </c>
      <c r="F390" s="146">
        <v>0</v>
      </c>
      <c r="G390" s="146">
        <v>0</v>
      </c>
      <c r="H390" s="76">
        <f>H388</f>
        <v>305</v>
      </c>
      <c r="I390" s="68">
        <f t="shared" ref="I390:J390" si="177">I388</f>
        <v>0</v>
      </c>
      <c r="J390" s="68">
        <f t="shared" si="177"/>
        <v>0</v>
      </c>
      <c r="K390" s="15"/>
      <c r="L390" s="3"/>
    </row>
    <row r="391" spans="1:12" ht="16.5">
      <c r="A391" s="252"/>
      <c r="B391" s="205"/>
      <c r="C391" s="22" t="s">
        <v>15</v>
      </c>
      <c r="D391" s="109">
        <v>0</v>
      </c>
      <c r="E391" s="75">
        <v>0</v>
      </c>
      <c r="F391" s="75">
        <v>0</v>
      </c>
      <c r="G391" s="75">
        <v>0</v>
      </c>
      <c r="H391" s="75">
        <v>0</v>
      </c>
      <c r="I391" s="75">
        <v>0</v>
      </c>
      <c r="J391" s="52">
        <v>0</v>
      </c>
      <c r="K391" s="15"/>
      <c r="L391" s="3">
        <f t="shared" si="142"/>
        <v>0</v>
      </c>
    </row>
    <row r="392" spans="1:12" ht="33">
      <c r="A392" s="252"/>
      <c r="B392" s="205"/>
      <c r="C392" s="22" t="s">
        <v>16</v>
      </c>
      <c r="D392" s="109">
        <v>0</v>
      </c>
      <c r="E392" s="75">
        <v>0</v>
      </c>
      <c r="F392" s="75">
        <v>0</v>
      </c>
      <c r="G392" s="75">
        <v>0</v>
      </c>
      <c r="H392" s="75">
        <v>0</v>
      </c>
      <c r="I392" s="75">
        <v>0</v>
      </c>
      <c r="J392" s="52">
        <v>0</v>
      </c>
      <c r="K392" s="15"/>
      <c r="L392" s="3">
        <f t="shared" si="142"/>
        <v>0</v>
      </c>
    </row>
    <row r="393" spans="1:12" ht="16.5">
      <c r="A393" s="252"/>
      <c r="B393" s="205"/>
      <c r="C393" s="22" t="s">
        <v>12</v>
      </c>
      <c r="D393" s="109">
        <v>0</v>
      </c>
      <c r="E393" s="75">
        <v>0</v>
      </c>
      <c r="F393" s="75">
        <v>0</v>
      </c>
      <c r="G393" s="75">
        <v>0</v>
      </c>
      <c r="H393" s="75">
        <v>0</v>
      </c>
      <c r="I393" s="75">
        <v>0</v>
      </c>
      <c r="J393" s="52">
        <v>0</v>
      </c>
      <c r="K393" s="15"/>
      <c r="L393" s="3">
        <f t="shared" si="142"/>
        <v>0</v>
      </c>
    </row>
    <row r="394" spans="1:12" ht="16.5">
      <c r="A394" s="252"/>
      <c r="B394" s="205"/>
      <c r="C394" s="22" t="s">
        <v>23</v>
      </c>
      <c r="D394" s="109">
        <v>0</v>
      </c>
      <c r="E394" s="75">
        <v>0</v>
      </c>
      <c r="F394" s="75">
        <v>0</v>
      </c>
      <c r="G394" s="75">
        <v>0</v>
      </c>
      <c r="H394" s="75">
        <v>0</v>
      </c>
      <c r="I394" s="75">
        <v>0</v>
      </c>
      <c r="J394" s="52">
        <v>0</v>
      </c>
      <c r="K394" s="15"/>
      <c r="L394" s="3">
        <f t="shared" si="142"/>
        <v>0</v>
      </c>
    </row>
    <row r="395" spans="1:12" ht="33">
      <c r="A395" s="252"/>
      <c r="B395" s="204"/>
      <c r="C395" s="22" t="s">
        <v>14</v>
      </c>
      <c r="D395" s="109">
        <v>0</v>
      </c>
      <c r="E395" s="75">
        <v>0</v>
      </c>
      <c r="F395" s="75">
        <v>0</v>
      </c>
      <c r="G395" s="75">
        <v>0</v>
      </c>
      <c r="H395" s="75">
        <v>0</v>
      </c>
      <c r="I395" s="75">
        <v>0</v>
      </c>
      <c r="J395" s="52">
        <v>0</v>
      </c>
      <c r="K395" s="15"/>
      <c r="L395" s="3">
        <f t="shared" si="142"/>
        <v>0</v>
      </c>
    </row>
    <row r="396" spans="1:12" ht="99">
      <c r="A396" s="263" t="s">
        <v>149</v>
      </c>
      <c r="B396" s="206" t="s">
        <v>148</v>
      </c>
      <c r="C396" s="38" t="s">
        <v>111</v>
      </c>
      <c r="D396" s="80">
        <f>D400</f>
        <v>2733.23</v>
      </c>
      <c r="E396" s="75">
        <f>E400</f>
        <v>2470.29</v>
      </c>
      <c r="F396" s="75">
        <f>F400</f>
        <v>2553.27</v>
      </c>
      <c r="G396" s="75">
        <f>G400</f>
        <v>1978.78</v>
      </c>
      <c r="H396" s="75">
        <f t="shared" ref="H396:I396" si="178">H400</f>
        <v>4148.33</v>
      </c>
      <c r="I396" s="75">
        <f t="shared" si="178"/>
        <v>485.12</v>
      </c>
      <c r="J396" s="103">
        <f t="shared" ref="J396" si="179">J400</f>
        <v>485.12</v>
      </c>
      <c r="K396" s="15"/>
      <c r="L396" s="3">
        <f t="shared" si="142"/>
        <v>14854.14</v>
      </c>
    </row>
    <row r="397" spans="1:12" ht="16.5">
      <c r="A397" s="263"/>
      <c r="B397" s="206"/>
      <c r="C397" s="38" t="s">
        <v>109</v>
      </c>
      <c r="D397" s="80">
        <f>D396</f>
        <v>2733.23</v>
      </c>
      <c r="E397" s="80">
        <f t="shared" ref="E397:G397" si="180">E396</f>
        <v>2470.29</v>
      </c>
      <c r="F397" s="80">
        <f t="shared" si="180"/>
        <v>2553.27</v>
      </c>
      <c r="G397" s="80">
        <f t="shared" si="180"/>
        <v>1978.78</v>
      </c>
      <c r="H397" s="146">
        <v>0</v>
      </c>
      <c r="I397" s="146">
        <v>0</v>
      </c>
      <c r="J397" s="146">
        <v>0</v>
      </c>
      <c r="K397" s="15"/>
      <c r="L397" s="3"/>
    </row>
    <row r="398" spans="1:12" ht="16.5">
      <c r="A398" s="263"/>
      <c r="B398" s="206"/>
      <c r="C398" s="38" t="s">
        <v>110</v>
      </c>
      <c r="D398" s="146">
        <v>0</v>
      </c>
      <c r="E398" s="146">
        <v>0</v>
      </c>
      <c r="F398" s="146">
        <v>0</v>
      </c>
      <c r="G398" s="146">
        <v>0</v>
      </c>
      <c r="H398" s="146">
        <f>H396</f>
        <v>4148.33</v>
      </c>
      <c r="I398" s="146">
        <v>485.12</v>
      </c>
      <c r="J398" s="146">
        <v>485.12</v>
      </c>
      <c r="K398" s="15"/>
      <c r="L398" s="3"/>
    </row>
    <row r="399" spans="1:12" ht="16.5">
      <c r="A399" s="263"/>
      <c r="B399" s="206"/>
      <c r="C399" s="39" t="s">
        <v>5</v>
      </c>
      <c r="D399" s="109">
        <v>0</v>
      </c>
      <c r="E399" s="75">
        <v>0</v>
      </c>
      <c r="F399" s="75">
        <v>0</v>
      </c>
      <c r="G399" s="75">
        <v>0</v>
      </c>
      <c r="H399" s="75">
        <v>0</v>
      </c>
      <c r="I399" s="75">
        <v>0</v>
      </c>
      <c r="J399" s="103">
        <v>0</v>
      </c>
      <c r="K399" s="15"/>
      <c r="L399" s="3">
        <f t="shared" si="142"/>
        <v>0</v>
      </c>
    </row>
    <row r="400" spans="1:12" ht="33">
      <c r="A400" s="263"/>
      <c r="B400" s="206"/>
      <c r="C400" s="39" t="s">
        <v>7</v>
      </c>
      <c r="D400" s="80">
        <f>D401</f>
        <v>2733.23</v>
      </c>
      <c r="E400" s="75">
        <v>2470.29</v>
      </c>
      <c r="F400" s="75">
        <f>F401</f>
        <v>2553.27</v>
      </c>
      <c r="G400" s="75">
        <f>G401</f>
        <v>1978.78</v>
      </c>
      <c r="H400" s="75">
        <f t="shared" ref="H400:J400" si="181">H401</f>
        <v>4148.33</v>
      </c>
      <c r="I400" s="75">
        <f t="shared" si="181"/>
        <v>485.12</v>
      </c>
      <c r="J400" s="103">
        <f t="shared" si="181"/>
        <v>485.12</v>
      </c>
      <c r="K400" s="15"/>
      <c r="L400" s="3">
        <f t="shared" si="142"/>
        <v>14854.14</v>
      </c>
    </row>
    <row r="401" spans="1:12" ht="82.5">
      <c r="A401" s="263"/>
      <c r="B401" s="206"/>
      <c r="C401" s="129" t="s">
        <v>90</v>
      </c>
      <c r="D401" s="80">
        <v>2733.23</v>
      </c>
      <c r="E401" s="75">
        <v>2470.29</v>
      </c>
      <c r="F401" s="75">
        <v>2553.27</v>
      </c>
      <c r="G401" s="75">
        <v>1978.78</v>
      </c>
      <c r="H401" s="75">
        <v>4148.33</v>
      </c>
      <c r="I401" s="75">
        <v>485.12</v>
      </c>
      <c r="J401" s="133">
        <v>485.12</v>
      </c>
      <c r="K401" s="15"/>
      <c r="L401" s="3">
        <f t="shared" si="142"/>
        <v>14854.14</v>
      </c>
    </row>
    <row r="402" spans="1:12" ht="33">
      <c r="A402" s="263"/>
      <c r="B402" s="206"/>
      <c r="C402" s="147" t="s">
        <v>9</v>
      </c>
      <c r="D402" s="109">
        <v>0</v>
      </c>
      <c r="E402" s="75">
        <v>0</v>
      </c>
      <c r="F402" s="75">
        <v>0</v>
      </c>
      <c r="G402" s="75">
        <v>0</v>
      </c>
      <c r="H402" s="75">
        <v>0</v>
      </c>
      <c r="I402" s="75">
        <v>0</v>
      </c>
      <c r="J402" s="52">
        <v>0</v>
      </c>
      <c r="K402" s="15"/>
      <c r="L402" s="3">
        <f t="shared" si="142"/>
        <v>0</v>
      </c>
    </row>
    <row r="403" spans="1:12" ht="16.5">
      <c r="A403" s="263"/>
      <c r="B403" s="206"/>
      <c r="C403" s="39" t="s">
        <v>15</v>
      </c>
      <c r="D403" s="109">
        <v>0</v>
      </c>
      <c r="E403" s="75">
        <v>0</v>
      </c>
      <c r="F403" s="75">
        <v>0</v>
      </c>
      <c r="G403" s="75">
        <v>0</v>
      </c>
      <c r="H403" s="75">
        <v>0</v>
      </c>
      <c r="I403" s="75">
        <v>0</v>
      </c>
      <c r="J403" s="52">
        <v>0</v>
      </c>
      <c r="K403" s="15"/>
      <c r="L403" s="3">
        <f t="shared" si="142"/>
        <v>0</v>
      </c>
    </row>
    <row r="404" spans="1:12" ht="33">
      <c r="A404" s="263"/>
      <c r="B404" s="206"/>
      <c r="C404" s="39" t="s">
        <v>16</v>
      </c>
      <c r="D404" s="109">
        <v>0</v>
      </c>
      <c r="E404" s="75">
        <v>0</v>
      </c>
      <c r="F404" s="75">
        <v>0</v>
      </c>
      <c r="G404" s="75">
        <v>0</v>
      </c>
      <c r="H404" s="75">
        <v>0</v>
      </c>
      <c r="I404" s="75">
        <v>0</v>
      </c>
      <c r="J404" s="52">
        <v>0</v>
      </c>
      <c r="K404" s="15"/>
      <c r="L404" s="3">
        <f t="shared" si="142"/>
        <v>0</v>
      </c>
    </row>
    <row r="405" spans="1:12" ht="16.5">
      <c r="A405" s="263"/>
      <c r="B405" s="206"/>
      <c r="C405" s="39" t="s">
        <v>12</v>
      </c>
      <c r="D405" s="109">
        <v>0</v>
      </c>
      <c r="E405" s="75">
        <v>0</v>
      </c>
      <c r="F405" s="75">
        <v>0</v>
      </c>
      <c r="G405" s="75">
        <v>0</v>
      </c>
      <c r="H405" s="75">
        <v>0</v>
      </c>
      <c r="I405" s="75">
        <v>0</v>
      </c>
      <c r="J405" s="52">
        <v>0</v>
      </c>
      <c r="K405" s="15"/>
      <c r="L405" s="3">
        <f t="shared" si="142"/>
        <v>0</v>
      </c>
    </row>
    <row r="406" spans="1:12" ht="16.5">
      <c r="A406" s="263"/>
      <c r="B406" s="206"/>
      <c r="C406" s="39" t="s">
        <v>23</v>
      </c>
      <c r="D406" s="109">
        <v>0</v>
      </c>
      <c r="E406" s="75">
        <v>0</v>
      </c>
      <c r="F406" s="75">
        <v>0</v>
      </c>
      <c r="G406" s="75">
        <v>0</v>
      </c>
      <c r="H406" s="75">
        <v>0</v>
      </c>
      <c r="I406" s="75">
        <v>0</v>
      </c>
      <c r="J406" s="52">
        <v>0</v>
      </c>
      <c r="K406" s="15"/>
      <c r="L406" s="3">
        <f t="shared" si="142"/>
        <v>0</v>
      </c>
    </row>
    <row r="407" spans="1:12" ht="33">
      <c r="A407" s="263"/>
      <c r="B407" s="207"/>
      <c r="C407" s="39" t="s">
        <v>14</v>
      </c>
      <c r="D407" s="109">
        <v>0</v>
      </c>
      <c r="E407" s="75">
        <v>0</v>
      </c>
      <c r="F407" s="75">
        <v>0</v>
      </c>
      <c r="G407" s="75">
        <v>0</v>
      </c>
      <c r="H407" s="75">
        <v>0</v>
      </c>
      <c r="I407" s="75">
        <v>0</v>
      </c>
      <c r="J407" s="52">
        <v>0</v>
      </c>
      <c r="K407" s="15"/>
      <c r="L407" s="3">
        <f t="shared" si="142"/>
        <v>0</v>
      </c>
    </row>
    <row r="408" spans="1:12" ht="181.5">
      <c r="A408" s="263" t="s">
        <v>151</v>
      </c>
      <c r="B408" s="208" t="s">
        <v>150</v>
      </c>
      <c r="C408" s="38" t="s">
        <v>111</v>
      </c>
      <c r="D408" s="109">
        <f t="shared" ref="D408" si="182">D412</f>
        <v>0</v>
      </c>
      <c r="E408" s="76">
        <f>E412+E414</f>
        <v>700.34</v>
      </c>
      <c r="F408" s="76">
        <f>F412+F414</f>
        <v>1359.9599999999998</v>
      </c>
      <c r="G408" s="75">
        <f t="shared" ref="G408:I408" si="183">G412</f>
        <v>0</v>
      </c>
      <c r="H408" s="75">
        <f t="shared" si="183"/>
        <v>0</v>
      </c>
      <c r="I408" s="75">
        <f t="shared" si="183"/>
        <v>0</v>
      </c>
      <c r="J408" s="52">
        <f t="shared" ref="J408" si="184">J412</f>
        <v>0</v>
      </c>
      <c r="K408" s="15"/>
      <c r="L408" s="3">
        <f t="shared" si="142"/>
        <v>2060.2999999999997</v>
      </c>
    </row>
    <row r="409" spans="1:12" ht="16.5">
      <c r="A409" s="263"/>
      <c r="B409" s="208"/>
      <c r="C409" s="38" t="s">
        <v>109</v>
      </c>
      <c r="D409" s="146">
        <f>D408</f>
        <v>0</v>
      </c>
      <c r="E409" s="146">
        <f t="shared" ref="E409:J409" si="185">E408</f>
        <v>700.34</v>
      </c>
      <c r="F409" s="146">
        <f t="shared" si="185"/>
        <v>1359.9599999999998</v>
      </c>
      <c r="G409" s="146">
        <f t="shared" si="185"/>
        <v>0</v>
      </c>
      <c r="H409" s="146">
        <f t="shared" si="185"/>
        <v>0</v>
      </c>
      <c r="I409" s="146">
        <f t="shared" si="185"/>
        <v>0</v>
      </c>
      <c r="J409" s="146">
        <f t="shared" si="185"/>
        <v>0</v>
      </c>
      <c r="K409" s="15"/>
      <c r="L409" s="3"/>
    </row>
    <row r="410" spans="1:12" ht="16.5">
      <c r="A410" s="263"/>
      <c r="B410" s="208"/>
      <c r="C410" s="38" t="s">
        <v>110</v>
      </c>
      <c r="D410" s="146">
        <v>0</v>
      </c>
      <c r="E410" s="146">
        <v>0</v>
      </c>
      <c r="F410" s="146">
        <v>0</v>
      </c>
      <c r="G410" s="146">
        <v>0</v>
      </c>
      <c r="H410" s="146">
        <v>0</v>
      </c>
      <c r="I410" s="146">
        <v>0</v>
      </c>
      <c r="J410" s="146">
        <v>0</v>
      </c>
      <c r="K410" s="15"/>
      <c r="L410" s="3"/>
    </row>
    <row r="411" spans="1:12" ht="16.5">
      <c r="A411" s="263"/>
      <c r="B411" s="208"/>
      <c r="C411" s="39" t="s">
        <v>5</v>
      </c>
      <c r="D411" s="109">
        <v>0</v>
      </c>
      <c r="E411" s="75">
        <v>0</v>
      </c>
      <c r="F411" s="75">
        <v>0</v>
      </c>
      <c r="G411" s="75">
        <v>0</v>
      </c>
      <c r="H411" s="75">
        <v>0</v>
      </c>
      <c r="I411" s="75">
        <v>0</v>
      </c>
      <c r="J411" s="52">
        <v>0</v>
      </c>
      <c r="K411" s="15"/>
      <c r="L411" s="3">
        <f t="shared" si="142"/>
        <v>0</v>
      </c>
    </row>
    <row r="412" spans="1:12" ht="46.5" customHeight="1">
      <c r="A412" s="263"/>
      <c r="B412" s="208"/>
      <c r="C412" s="39" t="s">
        <v>7</v>
      </c>
      <c r="D412" s="109">
        <f t="shared" ref="D412" si="186">D413</f>
        <v>0</v>
      </c>
      <c r="E412" s="75">
        <f>E413</f>
        <v>699.64</v>
      </c>
      <c r="F412" s="76">
        <f>F413</f>
        <v>1358.6</v>
      </c>
      <c r="G412" s="75">
        <f t="shared" ref="G412:H412" si="187">G413</f>
        <v>0</v>
      </c>
      <c r="H412" s="75">
        <f t="shared" si="187"/>
        <v>0</v>
      </c>
      <c r="I412" s="75">
        <f t="shared" ref="I412:J412" si="188">I413</f>
        <v>0</v>
      </c>
      <c r="J412" s="52">
        <f t="shared" si="188"/>
        <v>0</v>
      </c>
      <c r="K412" s="15"/>
      <c r="L412" s="3">
        <f t="shared" si="142"/>
        <v>2058.2399999999998</v>
      </c>
    </row>
    <row r="413" spans="1:12" ht="82.5">
      <c r="A413" s="263"/>
      <c r="B413" s="208"/>
      <c r="C413" s="129" t="s">
        <v>90</v>
      </c>
      <c r="D413" s="109">
        <v>0</v>
      </c>
      <c r="E413" s="75">
        <v>699.64</v>
      </c>
      <c r="F413" s="76">
        <v>1358.6</v>
      </c>
      <c r="G413" s="75">
        <v>0</v>
      </c>
      <c r="H413" s="75">
        <v>0</v>
      </c>
      <c r="I413" s="75">
        <v>0</v>
      </c>
      <c r="J413" s="52">
        <v>0</v>
      </c>
      <c r="K413" s="15"/>
      <c r="L413" s="3">
        <f t="shared" si="142"/>
        <v>2058.2399999999998</v>
      </c>
    </row>
    <row r="414" spans="1:12" ht="16.5">
      <c r="A414" s="263"/>
      <c r="B414" s="208"/>
      <c r="C414" s="147" t="s">
        <v>115</v>
      </c>
      <c r="D414" s="109">
        <v>0</v>
      </c>
      <c r="E414" s="76">
        <f>E416</f>
        <v>0.7</v>
      </c>
      <c r="F414" s="75">
        <f>F416</f>
        <v>1.36</v>
      </c>
      <c r="G414" s="75">
        <v>0</v>
      </c>
      <c r="H414" s="75">
        <v>0</v>
      </c>
      <c r="I414" s="75">
        <v>0</v>
      </c>
      <c r="J414" s="52">
        <v>0</v>
      </c>
      <c r="K414" s="15"/>
      <c r="L414" s="3">
        <f t="shared" si="142"/>
        <v>2.06</v>
      </c>
    </row>
    <row r="415" spans="1:12" ht="16.5">
      <c r="A415" s="263"/>
      <c r="B415" s="208"/>
      <c r="C415" s="38" t="s">
        <v>109</v>
      </c>
      <c r="D415" s="146">
        <f>D414</f>
        <v>0</v>
      </c>
      <c r="E415" s="76">
        <f t="shared" ref="E415:J415" si="189">E414</f>
        <v>0.7</v>
      </c>
      <c r="F415" s="146">
        <f t="shared" si="189"/>
        <v>1.36</v>
      </c>
      <c r="G415" s="146">
        <f t="shared" si="189"/>
        <v>0</v>
      </c>
      <c r="H415" s="146">
        <f t="shared" si="189"/>
        <v>0</v>
      </c>
      <c r="I415" s="146">
        <f t="shared" si="189"/>
        <v>0</v>
      </c>
      <c r="J415" s="146">
        <f t="shared" si="189"/>
        <v>0</v>
      </c>
      <c r="K415" s="15"/>
      <c r="L415" s="3"/>
    </row>
    <row r="416" spans="1:12" ht="82.5">
      <c r="A416" s="263"/>
      <c r="B416" s="208"/>
      <c r="C416" s="129" t="s">
        <v>90</v>
      </c>
      <c r="D416" s="109">
        <v>0</v>
      </c>
      <c r="E416" s="76">
        <v>0.7</v>
      </c>
      <c r="F416" s="75">
        <v>1.36</v>
      </c>
      <c r="G416" s="75">
        <v>0</v>
      </c>
      <c r="H416" s="75">
        <v>0</v>
      </c>
      <c r="I416" s="75">
        <v>0</v>
      </c>
      <c r="J416" s="52">
        <v>0</v>
      </c>
      <c r="K416" s="15"/>
      <c r="L416" s="3">
        <f t="shared" si="142"/>
        <v>2.06</v>
      </c>
    </row>
    <row r="417" spans="1:12" ht="16.5">
      <c r="A417" s="263"/>
      <c r="B417" s="208"/>
      <c r="C417" s="39" t="s">
        <v>15</v>
      </c>
      <c r="D417" s="109">
        <v>0</v>
      </c>
      <c r="E417" s="75">
        <v>0</v>
      </c>
      <c r="F417" s="75">
        <v>0</v>
      </c>
      <c r="G417" s="75">
        <v>0</v>
      </c>
      <c r="H417" s="75">
        <v>0</v>
      </c>
      <c r="I417" s="75">
        <v>0</v>
      </c>
      <c r="J417" s="52">
        <v>0</v>
      </c>
      <c r="K417" s="15"/>
      <c r="L417" s="3">
        <f t="shared" si="142"/>
        <v>0</v>
      </c>
    </row>
    <row r="418" spans="1:12" ht="33">
      <c r="A418" s="263"/>
      <c r="B418" s="208"/>
      <c r="C418" s="39" t="s">
        <v>16</v>
      </c>
      <c r="D418" s="109">
        <v>0</v>
      </c>
      <c r="E418" s="75">
        <v>0</v>
      </c>
      <c r="F418" s="75">
        <v>0</v>
      </c>
      <c r="G418" s="75">
        <v>0</v>
      </c>
      <c r="H418" s="75">
        <v>0</v>
      </c>
      <c r="I418" s="75">
        <v>0</v>
      </c>
      <c r="J418" s="52">
        <v>0</v>
      </c>
      <c r="K418" s="15"/>
      <c r="L418" s="3">
        <f t="shared" si="142"/>
        <v>0</v>
      </c>
    </row>
    <row r="419" spans="1:12" ht="16.5">
      <c r="A419" s="263"/>
      <c r="B419" s="208"/>
      <c r="C419" s="39" t="s">
        <v>12</v>
      </c>
      <c r="D419" s="109">
        <v>0</v>
      </c>
      <c r="E419" s="75">
        <v>0</v>
      </c>
      <c r="F419" s="75">
        <v>0</v>
      </c>
      <c r="G419" s="75">
        <v>0</v>
      </c>
      <c r="H419" s="75">
        <v>0</v>
      </c>
      <c r="I419" s="75">
        <v>0</v>
      </c>
      <c r="J419" s="52">
        <v>0</v>
      </c>
      <c r="K419" s="15"/>
      <c r="L419" s="3">
        <f t="shared" si="142"/>
        <v>0</v>
      </c>
    </row>
    <row r="420" spans="1:12" ht="16.5">
      <c r="A420" s="263"/>
      <c r="B420" s="208"/>
      <c r="C420" s="39" t="s">
        <v>23</v>
      </c>
      <c r="D420" s="109">
        <v>0</v>
      </c>
      <c r="E420" s="75">
        <v>0</v>
      </c>
      <c r="F420" s="75">
        <v>0</v>
      </c>
      <c r="G420" s="75">
        <v>0</v>
      </c>
      <c r="H420" s="75">
        <v>0</v>
      </c>
      <c r="I420" s="75">
        <v>0</v>
      </c>
      <c r="J420" s="52">
        <v>0</v>
      </c>
      <c r="K420" s="15"/>
      <c r="L420" s="3">
        <f t="shared" si="142"/>
        <v>0</v>
      </c>
    </row>
    <row r="421" spans="1:12" ht="33">
      <c r="A421" s="263"/>
      <c r="B421" s="209"/>
      <c r="C421" s="39" t="s">
        <v>14</v>
      </c>
      <c r="D421" s="109">
        <v>0</v>
      </c>
      <c r="E421" s="75">
        <v>0</v>
      </c>
      <c r="F421" s="75">
        <v>0</v>
      </c>
      <c r="G421" s="75">
        <v>0</v>
      </c>
      <c r="H421" s="75">
        <v>0</v>
      </c>
      <c r="I421" s="75">
        <v>0</v>
      </c>
      <c r="J421" s="52">
        <v>0</v>
      </c>
      <c r="K421" s="15"/>
      <c r="L421" s="3">
        <f t="shared" si="142"/>
        <v>0</v>
      </c>
    </row>
    <row r="422" spans="1:12" ht="148.5">
      <c r="A422" s="263" t="s">
        <v>153</v>
      </c>
      <c r="B422" s="211" t="s">
        <v>152</v>
      </c>
      <c r="C422" s="38" t="s">
        <v>111</v>
      </c>
      <c r="D422" s="109">
        <f>D426</f>
        <v>0</v>
      </c>
      <c r="E422" s="76">
        <f>E426+E428</f>
        <v>700.34</v>
      </c>
      <c r="F422" s="76">
        <f>F426+F428</f>
        <v>1359.9599999999998</v>
      </c>
      <c r="G422" s="75">
        <f>G426</f>
        <v>0</v>
      </c>
      <c r="H422" s="75">
        <f t="shared" ref="H422:I422" si="190">H426</f>
        <v>0</v>
      </c>
      <c r="I422" s="75">
        <f t="shared" si="190"/>
        <v>0</v>
      </c>
      <c r="J422" s="65">
        <f t="shared" ref="J422" si="191">J426</f>
        <v>0</v>
      </c>
      <c r="K422" s="15"/>
      <c r="L422" s="3">
        <f t="shared" si="142"/>
        <v>2060.2999999999997</v>
      </c>
    </row>
    <row r="423" spans="1:12" ht="16.5">
      <c r="A423" s="263"/>
      <c r="B423" s="211"/>
      <c r="C423" s="38" t="s">
        <v>109</v>
      </c>
      <c r="D423" s="146">
        <f>D422</f>
        <v>0</v>
      </c>
      <c r="E423" s="172">
        <f t="shared" ref="E423:F423" si="192">E422</f>
        <v>700.34</v>
      </c>
      <c r="F423" s="172">
        <f t="shared" si="192"/>
        <v>1359.9599999999998</v>
      </c>
      <c r="G423" s="146">
        <f>G422</f>
        <v>0</v>
      </c>
      <c r="H423" s="210">
        <f t="shared" ref="H423:J423" si="193">H422</f>
        <v>0</v>
      </c>
      <c r="I423" s="210">
        <f t="shared" si="193"/>
        <v>0</v>
      </c>
      <c r="J423" s="210">
        <f t="shared" si="193"/>
        <v>0</v>
      </c>
      <c r="K423" s="15"/>
      <c r="L423" s="3">
        <f t="shared" si="142"/>
        <v>2060.2999999999997</v>
      </c>
    </row>
    <row r="424" spans="1:12" ht="16.5">
      <c r="A424" s="263"/>
      <c r="B424" s="211"/>
      <c r="C424" s="38" t="s">
        <v>110</v>
      </c>
      <c r="D424" s="146">
        <v>0</v>
      </c>
      <c r="E424" s="146">
        <v>0</v>
      </c>
      <c r="F424" s="146">
        <v>0</v>
      </c>
      <c r="G424" s="146">
        <v>0</v>
      </c>
      <c r="H424" s="146">
        <v>0</v>
      </c>
      <c r="I424" s="146">
        <v>0</v>
      </c>
      <c r="J424" s="146">
        <v>0</v>
      </c>
      <c r="K424" s="15"/>
      <c r="L424" s="3"/>
    </row>
    <row r="425" spans="1:12" ht="16.5">
      <c r="A425" s="263"/>
      <c r="B425" s="211"/>
      <c r="C425" s="66" t="s">
        <v>5</v>
      </c>
      <c r="D425" s="109">
        <v>0</v>
      </c>
      <c r="E425" s="75">
        <v>0</v>
      </c>
      <c r="F425" s="75">
        <v>0</v>
      </c>
      <c r="G425" s="75">
        <v>0</v>
      </c>
      <c r="H425" s="75">
        <v>0</v>
      </c>
      <c r="I425" s="75">
        <v>0</v>
      </c>
      <c r="J425" s="65">
        <v>0</v>
      </c>
      <c r="K425" s="15"/>
      <c r="L425" s="3">
        <f t="shared" si="142"/>
        <v>0</v>
      </c>
    </row>
    <row r="426" spans="1:12" ht="33">
      <c r="A426" s="263"/>
      <c r="B426" s="211"/>
      <c r="C426" s="66" t="s">
        <v>7</v>
      </c>
      <c r="D426" s="109">
        <f t="shared" ref="D426" si="194">D427</f>
        <v>0</v>
      </c>
      <c r="E426" s="75">
        <f>E427</f>
        <v>699.64</v>
      </c>
      <c r="F426" s="76">
        <f>F427</f>
        <v>1358.6</v>
      </c>
      <c r="G426" s="75">
        <f t="shared" ref="G426:J426" si="195">G427</f>
        <v>0</v>
      </c>
      <c r="H426" s="75">
        <f t="shared" si="195"/>
        <v>0</v>
      </c>
      <c r="I426" s="75">
        <f t="shared" si="195"/>
        <v>0</v>
      </c>
      <c r="J426" s="65">
        <f t="shared" si="195"/>
        <v>0</v>
      </c>
      <c r="K426" s="15"/>
      <c r="L426" s="3">
        <f t="shared" si="142"/>
        <v>2058.2399999999998</v>
      </c>
    </row>
    <row r="427" spans="1:12" ht="82.5">
      <c r="A427" s="263"/>
      <c r="B427" s="211"/>
      <c r="C427" s="129" t="s">
        <v>90</v>
      </c>
      <c r="D427" s="109">
        <v>0</v>
      </c>
      <c r="E427" s="75">
        <v>699.64</v>
      </c>
      <c r="F427" s="76">
        <v>1358.6</v>
      </c>
      <c r="G427" s="75">
        <v>0</v>
      </c>
      <c r="H427" s="75">
        <v>0</v>
      </c>
      <c r="I427" s="75">
        <v>0</v>
      </c>
      <c r="J427" s="65">
        <v>0</v>
      </c>
      <c r="K427" s="15"/>
      <c r="L427" s="3">
        <f t="shared" si="142"/>
        <v>2058.2399999999998</v>
      </c>
    </row>
    <row r="428" spans="1:12" ht="33">
      <c r="A428" s="263"/>
      <c r="B428" s="211"/>
      <c r="C428" s="147" t="s">
        <v>9</v>
      </c>
      <c r="D428" s="109">
        <v>0</v>
      </c>
      <c r="E428" s="76">
        <f>E430</f>
        <v>0.7</v>
      </c>
      <c r="F428" s="75">
        <f>F430</f>
        <v>1.36</v>
      </c>
      <c r="G428" s="75">
        <v>0</v>
      </c>
      <c r="H428" s="75">
        <v>0</v>
      </c>
      <c r="I428" s="75">
        <v>0</v>
      </c>
      <c r="J428" s="65">
        <v>0</v>
      </c>
      <c r="K428" s="15"/>
      <c r="L428" s="3">
        <f t="shared" ref="L428:L511" si="196">E428+F428+G428+H428+I428+J428+D428</f>
        <v>2.06</v>
      </c>
    </row>
    <row r="429" spans="1:12" ht="16.5">
      <c r="A429" s="263"/>
      <c r="B429" s="211"/>
      <c r="C429" s="38" t="s">
        <v>109</v>
      </c>
      <c r="D429" s="146">
        <f>D428</f>
        <v>0</v>
      </c>
      <c r="E429" s="76">
        <f t="shared" ref="E429:J429" si="197">E428</f>
        <v>0.7</v>
      </c>
      <c r="F429" s="146">
        <f t="shared" si="197"/>
        <v>1.36</v>
      </c>
      <c r="G429" s="146">
        <f t="shared" si="197"/>
        <v>0</v>
      </c>
      <c r="H429" s="146">
        <f t="shared" si="197"/>
        <v>0</v>
      </c>
      <c r="I429" s="146">
        <f t="shared" si="197"/>
        <v>0</v>
      </c>
      <c r="J429" s="146">
        <f t="shared" si="197"/>
        <v>0</v>
      </c>
      <c r="K429" s="15"/>
      <c r="L429" s="3"/>
    </row>
    <row r="430" spans="1:12" ht="82.5">
      <c r="A430" s="263"/>
      <c r="B430" s="211"/>
      <c r="C430" s="129" t="s">
        <v>90</v>
      </c>
      <c r="D430" s="109">
        <v>0</v>
      </c>
      <c r="E430" s="76">
        <v>0.7</v>
      </c>
      <c r="F430" s="75">
        <v>1.36</v>
      </c>
      <c r="G430" s="75">
        <v>0</v>
      </c>
      <c r="H430" s="75">
        <v>0</v>
      </c>
      <c r="I430" s="75">
        <v>0</v>
      </c>
      <c r="J430" s="65">
        <v>0</v>
      </c>
      <c r="K430" s="15"/>
      <c r="L430" s="3">
        <f t="shared" si="196"/>
        <v>2.06</v>
      </c>
    </row>
    <row r="431" spans="1:12" ht="16.5">
      <c r="A431" s="263"/>
      <c r="B431" s="211"/>
      <c r="C431" s="66" t="s">
        <v>15</v>
      </c>
      <c r="D431" s="109">
        <v>0</v>
      </c>
      <c r="E431" s="75">
        <v>0</v>
      </c>
      <c r="F431" s="75">
        <v>0</v>
      </c>
      <c r="G431" s="75">
        <v>0</v>
      </c>
      <c r="H431" s="75">
        <v>0</v>
      </c>
      <c r="I431" s="75">
        <v>0</v>
      </c>
      <c r="J431" s="65">
        <v>0</v>
      </c>
      <c r="K431" s="15"/>
      <c r="L431" s="3">
        <f t="shared" si="196"/>
        <v>0</v>
      </c>
    </row>
    <row r="432" spans="1:12" ht="33">
      <c r="A432" s="263"/>
      <c r="B432" s="211"/>
      <c r="C432" s="66" t="s">
        <v>16</v>
      </c>
      <c r="D432" s="109">
        <v>0</v>
      </c>
      <c r="E432" s="75">
        <v>0</v>
      </c>
      <c r="F432" s="75">
        <v>0</v>
      </c>
      <c r="G432" s="75">
        <v>0</v>
      </c>
      <c r="H432" s="75">
        <v>0</v>
      </c>
      <c r="I432" s="75">
        <v>0</v>
      </c>
      <c r="J432" s="65">
        <v>0</v>
      </c>
      <c r="K432" s="15"/>
      <c r="L432" s="3">
        <f t="shared" si="196"/>
        <v>0</v>
      </c>
    </row>
    <row r="433" spans="1:12" ht="16.5">
      <c r="A433" s="263"/>
      <c r="B433" s="211"/>
      <c r="C433" s="66" t="s">
        <v>12</v>
      </c>
      <c r="D433" s="109">
        <v>0</v>
      </c>
      <c r="E433" s="75">
        <v>0</v>
      </c>
      <c r="F433" s="75">
        <v>0</v>
      </c>
      <c r="G433" s="75">
        <v>0</v>
      </c>
      <c r="H433" s="75">
        <v>0</v>
      </c>
      <c r="I433" s="75">
        <v>0</v>
      </c>
      <c r="J433" s="65">
        <v>0</v>
      </c>
      <c r="K433" s="15"/>
      <c r="L433" s="3">
        <f t="shared" si="196"/>
        <v>0</v>
      </c>
    </row>
    <row r="434" spans="1:12" ht="16.5">
      <c r="A434" s="263"/>
      <c r="B434" s="211"/>
      <c r="C434" s="66" t="s">
        <v>23</v>
      </c>
      <c r="D434" s="109">
        <v>0</v>
      </c>
      <c r="E434" s="75">
        <v>0</v>
      </c>
      <c r="F434" s="75">
        <v>0</v>
      </c>
      <c r="G434" s="75">
        <v>0</v>
      </c>
      <c r="H434" s="75">
        <v>0</v>
      </c>
      <c r="I434" s="75">
        <v>0</v>
      </c>
      <c r="J434" s="65">
        <v>0</v>
      </c>
      <c r="K434" s="15"/>
      <c r="L434" s="3">
        <f t="shared" si="196"/>
        <v>0</v>
      </c>
    </row>
    <row r="435" spans="1:12" ht="33">
      <c r="A435" s="263"/>
      <c r="B435" s="212"/>
      <c r="C435" s="66" t="s">
        <v>14</v>
      </c>
      <c r="D435" s="109">
        <v>0</v>
      </c>
      <c r="E435" s="75">
        <v>0</v>
      </c>
      <c r="F435" s="75">
        <v>0</v>
      </c>
      <c r="G435" s="75">
        <v>0</v>
      </c>
      <c r="H435" s="75">
        <v>0</v>
      </c>
      <c r="I435" s="75">
        <v>0</v>
      </c>
      <c r="J435" s="65">
        <v>0</v>
      </c>
      <c r="K435" s="15"/>
      <c r="L435" s="3">
        <f t="shared" si="196"/>
        <v>0</v>
      </c>
    </row>
    <row r="436" spans="1:12" ht="247.5">
      <c r="A436" s="263" t="s">
        <v>155</v>
      </c>
      <c r="B436" s="213" t="s">
        <v>154</v>
      </c>
      <c r="C436" s="38" t="s">
        <v>111</v>
      </c>
      <c r="D436" s="50">
        <f>D440+D442</f>
        <v>0</v>
      </c>
      <c r="E436" s="50">
        <f>E440+E442</f>
        <v>0</v>
      </c>
      <c r="F436" s="50">
        <f>F440+F442</f>
        <v>0</v>
      </c>
      <c r="G436" s="75">
        <f>G440+G442</f>
        <v>900.86</v>
      </c>
      <c r="H436" s="75">
        <f t="shared" ref="H436:I436" si="198">H440</f>
        <v>0</v>
      </c>
      <c r="I436" s="75">
        <f t="shared" si="198"/>
        <v>0</v>
      </c>
      <c r="J436" s="69">
        <f t="shared" ref="J436" si="199">J440</f>
        <v>0</v>
      </c>
      <c r="K436" s="15"/>
      <c r="L436" s="3">
        <f t="shared" si="196"/>
        <v>900.86</v>
      </c>
    </row>
    <row r="437" spans="1:12" ht="16.5">
      <c r="A437" s="263"/>
      <c r="B437" s="213"/>
      <c r="C437" s="38" t="s">
        <v>109</v>
      </c>
      <c r="D437" s="50">
        <f>D436</f>
        <v>0</v>
      </c>
      <c r="E437" s="50">
        <f t="shared" ref="E437:J437" si="200">E436</f>
        <v>0</v>
      </c>
      <c r="F437" s="50">
        <f t="shared" si="200"/>
        <v>0</v>
      </c>
      <c r="G437" s="117">
        <f t="shared" si="200"/>
        <v>900.86</v>
      </c>
      <c r="H437" s="50">
        <f t="shared" si="200"/>
        <v>0</v>
      </c>
      <c r="I437" s="50">
        <f t="shared" si="200"/>
        <v>0</v>
      </c>
      <c r="J437" s="50">
        <f t="shared" si="200"/>
        <v>0</v>
      </c>
      <c r="K437" s="15"/>
      <c r="L437" s="3"/>
    </row>
    <row r="438" spans="1:12" ht="16.5">
      <c r="A438" s="263"/>
      <c r="B438" s="213"/>
      <c r="C438" s="38" t="s">
        <v>110</v>
      </c>
      <c r="D438" s="80">
        <v>0</v>
      </c>
      <c r="E438" s="80">
        <v>0</v>
      </c>
      <c r="F438" s="80">
        <v>0</v>
      </c>
      <c r="G438" s="146">
        <v>0</v>
      </c>
      <c r="H438" s="146">
        <v>0</v>
      </c>
      <c r="I438" s="146">
        <v>0</v>
      </c>
      <c r="J438" s="146">
        <v>0</v>
      </c>
      <c r="K438" s="15"/>
      <c r="L438" s="3"/>
    </row>
    <row r="439" spans="1:12" ht="16.5">
      <c r="A439" s="263"/>
      <c r="B439" s="213"/>
      <c r="C439" s="70" t="s">
        <v>5</v>
      </c>
      <c r="D439" s="80">
        <v>0</v>
      </c>
      <c r="E439" s="80">
        <v>0</v>
      </c>
      <c r="F439" s="80">
        <v>0</v>
      </c>
      <c r="G439" s="75">
        <v>0</v>
      </c>
      <c r="H439" s="75">
        <v>0</v>
      </c>
      <c r="I439" s="75">
        <v>0</v>
      </c>
      <c r="J439" s="69">
        <v>0</v>
      </c>
      <c r="K439" s="15"/>
      <c r="L439" s="3">
        <f t="shared" si="196"/>
        <v>0</v>
      </c>
    </row>
    <row r="440" spans="1:12" ht="33">
      <c r="A440" s="263"/>
      <c r="B440" s="213"/>
      <c r="C440" s="70" t="s">
        <v>7</v>
      </c>
      <c r="D440" s="80">
        <f>D441</f>
        <v>0</v>
      </c>
      <c r="E440" s="80">
        <f>E441</f>
        <v>0</v>
      </c>
      <c r="F440" s="80">
        <f>F441</f>
        <v>0</v>
      </c>
      <c r="G440" s="75">
        <f>G441</f>
        <v>860.86</v>
      </c>
      <c r="H440" s="75">
        <f t="shared" ref="H440:J440" si="201">H441</f>
        <v>0</v>
      </c>
      <c r="I440" s="75">
        <f t="shared" si="201"/>
        <v>0</v>
      </c>
      <c r="J440" s="69">
        <f t="shared" si="201"/>
        <v>0</v>
      </c>
      <c r="K440" s="15"/>
      <c r="L440" s="3">
        <f t="shared" si="196"/>
        <v>860.86</v>
      </c>
    </row>
    <row r="441" spans="1:12" ht="82.5">
      <c r="A441" s="263"/>
      <c r="B441" s="213"/>
      <c r="C441" s="129" t="s">
        <v>90</v>
      </c>
      <c r="D441" s="80">
        <v>0</v>
      </c>
      <c r="E441" s="80">
        <v>0</v>
      </c>
      <c r="F441" s="80">
        <v>0</v>
      </c>
      <c r="G441" s="75">
        <v>860.86</v>
      </c>
      <c r="H441" s="75">
        <v>0</v>
      </c>
      <c r="I441" s="75">
        <v>0</v>
      </c>
      <c r="J441" s="69">
        <v>0</v>
      </c>
      <c r="K441" s="15"/>
      <c r="L441" s="3">
        <f t="shared" si="196"/>
        <v>860.86</v>
      </c>
    </row>
    <row r="442" spans="1:12" ht="33">
      <c r="A442" s="263"/>
      <c r="B442" s="213"/>
      <c r="C442" s="147" t="s">
        <v>9</v>
      </c>
      <c r="D442" s="80">
        <v>0</v>
      </c>
      <c r="E442" s="80">
        <v>0</v>
      </c>
      <c r="F442" s="80">
        <v>0</v>
      </c>
      <c r="G442" s="76">
        <f>G444</f>
        <v>40</v>
      </c>
      <c r="H442" s="75">
        <v>0</v>
      </c>
      <c r="I442" s="75">
        <v>0</v>
      </c>
      <c r="J442" s="69">
        <v>0</v>
      </c>
      <c r="K442" s="15"/>
      <c r="L442" s="3">
        <f t="shared" si="196"/>
        <v>40</v>
      </c>
    </row>
    <row r="443" spans="1:12" ht="16.5">
      <c r="A443" s="263"/>
      <c r="B443" s="213"/>
      <c r="C443" s="38" t="s">
        <v>109</v>
      </c>
      <c r="D443" s="80">
        <f>D442</f>
        <v>0</v>
      </c>
      <c r="E443" s="80">
        <f t="shared" ref="E443:J443" si="202">E442</f>
        <v>0</v>
      </c>
      <c r="F443" s="80">
        <f t="shared" si="202"/>
        <v>0</v>
      </c>
      <c r="G443" s="117">
        <f t="shared" si="202"/>
        <v>40</v>
      </c>
      <c r="H443" s="80">
        <f t="shared" si="202"/>
        <v>0</v>
      </c>
      <c r="I443" s="80">
        <f t="shared" si="202"/>
        <v>0</v>
      </c>
      <c r="J443" s="80">
        <f t="shared" si="202"/>
        <v>0</v>
      </c>
      <c r="K443" s="15"/>
      <c r="L443" s="3"/>
    </row>
    <row r="444" spans="1:12" ht="82.5">
      <c r="A444" s="263"/>
      <c r="B444" s="213"/>
      <c r="C444" s="129" t="s">
        <v>90</v>
      </c>
      <c r="D444" s="80">
        <v>0</v>
      </c>
      <c r="E444" s="80">
        <v>0</v>
      </c>
      <c r="F444" s="80">
        <v>0</v>
      </c>
      <c r="G444" s="76">
        <v>40</v>
      </c>
      <c r="H444" s="75">
        <v>0</v>
      </c>
      <c r="I444" s="75">
        <v>0</v>
      </c>
      <c r="J444" s="69">
        <v>0</v>
      </c>
      <c r="K444" s="15"/>
      <c r="L444" s="3">
        <f t="shared" si="196"/>
        <v>40</v>
      </c>
    </row>
    <row r="445" spans="1:12" ht="16.5">
      <c r="A445" s="263"/>
      <c r="B445" s="213"/>
      <c r="C445" s="70" t="s">
        <v>15</v>
      </c>
      <c r="D445" s="80">
        <v>0</v>
      </c>
      <c r="E445" s="80">
        <v>0</v>
      </c>
      <c r="F445" s="80">
        <v>0</v>
      </c>
      <c r="G445" s="75">
        <v>0</v>
      </c>
      <c r="H445" s="75">
        <v>0</v>
      </c>
      <c r="I445" s="75">
        <v>0</v>
      </c>
      <c r="J445" s="69">
        <v>0</v>
      </c>
      <c r="K445" s="15"/>
      <c r="L445" s="3">
        <f t="shared" si="196"/>
        <v>0</v>
      </c>
    </row>
    <row r="446" spans="1:12" ht="33">
      <c r="A446" s="263"/>
      <c r="B446" s="213"/>
      <c r="C446" s="70" t="s">
        <v>16</v>
      </c>
      <c r="D446" s="80">
        <v>0</v>
      </c>
      <c r="E446" s="80">
        <v>0</v>
      </c>
      <c r="F446" s="80">
        <v>0</v>
      </c>
      <c r="G446" s="75">
        <v>0</v>
      </c>
      <c r="H446" s="75">
        <v>0</v>
      </c>
      <c r="I446" s="75">
        <v>0</v>
      </c>
      <c r="J446" s="69">
        <v>0</v>
      </c>
      <c r="K446" s="15"/>
      <c r="L446" s="3">
        <f t="shared" si="196"/>
        <v>0</v>
      </c>
    </row>
    <row r="447" spans="1:12" ht="16.5">
      <c r="A447" s="263"/>
      <c r="B447" s="213"/>
      <c r="C447" s="70" t="s">
        <v>12</v>
      </c>
      <c r="D447" s="80">
        <v>0</v>
      </c>
      <c r="E447" s="80">
        <v>0</v>
      </c>
      <c r="F447" s="80">
        <v>0</v>
      </c>
      <c r="G447" s="75">
        <v>0</v>
      </c>
      <c r="H447" s="75">
        <v>0</v>
      </c>
      <c r="I447" s="75">
        <v>0</v>
      </c>
      <c r="J447" s="69">
        <v>0</v>
      </c>
      <c r="K447" s="15"/>
      <c r="L447" s="3">
        <f t="shared" si="196"/>
        <v>0</v>
      </c>
    </row>
    <row r="448" spans="1:12" ht="16.5">
      <c r="A448" s="263"/>
      <c r="B448" s="213"/>
      <c r="C448" s="70" t="s">
        <v>23</v>
      </c>
      <c r="D448" s="109">
        <v>0</v>
      </c>
      <c r="E448" s="75">
        <v>0</v>
      </c>
      <c r="F448" s="75">
        <v>0</v>
      </c>
      <c r="G448" s="75">
        <v>0</v>
      </c>
      <c r="H448" s="75">
        <v>0</v>
      </c>
      <c r="I448" s="75">
        <v>0</v>
      </c>
      <c r="J448" s="69">
        <v>0</v>
      </c>
      <c r="K448" s="15"/>
      <c r="L448" s="3">
        <f t="shared" si="196"/>
        <v>0</v>
      </c>
    </row>
    <row r="449" spans="1:17" ht="33">
      <c r="A449" s="263"/>
      <c r="B449" s="214"/>
      <c r="C449" s="70" t="s">
        <v>14</v>
      </c>
      <c r="D449" s="109">
        <v>0</v>
      </c>
      <c r="E449" s="75">
        <v>0</v>
      </c>
      <c r="F449" s="75">
        <v>0</v>
      </c>
      <c r="G449" s="75">
        <v>0</v>
      </c>
      <c r="H449" s="75">
        <v>0</v>
      </c>
      <c r="I449" s="75">
        <v>0</v>
      </c>
      <c r="J449" s="69">
        <v>0</v>
      </c>
      <c r="K449" s="15"/>
      <c r="L449" s="3">
        <f t="shared" si="196"/>
        <v>0</v>
      </c>
    </row>
    <row r="450" spans="1:17" ht="231">
      <c r="A450" s="263" t="s">
        <v>157</v>
      </c>
      <c r="B450" s="216" t="s">
        <v>156</v>
      </c>
      <c r="C450" s="38" t="s">
        <v>111</v>
      </c>
      <c r="D450" s="50">
        <f>D454+D456</f>
        <v>0</v>
      </c>
      <c r="E450" s="50">
        <f>E454+E456</f>
        <v>0</v>
      </c>
      <c r="F450" s="50">
        <f>F454+F456</f>
        <v>0</v>
      </c>
      <c r="G450" s="75">
        <f>G454+G456</f>
        <v>900.86</v>
      </c>
      <c r="H450" s="75">
        <f t="shared" ref="H450:I450" si="203">H454</f>
        <v>0</v>
      </c>
      <c r="I450" s="75">
        <f t="shared" si="203"/>
        <v>0</v>
      </c>
      <c r="J450" s="52">
        <f t="shared" ref="J450" si="204">J454</f>
        <v>0</v>
      </c>
      <c r="K450" s="15"/>
      <c r="L450" s="3">
        <f t="shared" si="196"/>
        <v>900.86</v>
      </c>
    </row>
    <row r="451" spans="1:17" ht="16.5">
      <c r="A451" s="263"/>
      <c r="B451" s="216"/>
      <c r="C451" s="38" t="s">
        <v>109</v>
      </c>
      <c r="D451" s="50">
        <f>D450</f>
        <v>0</v>
      </c>
      <c r="E451" s="50">
        <f t="shared" ref="E451:J451" si="205">E450</f>
        <v>0</v>
      </c>
      <c r="F451" s="50">
        <f t="shared" si="205"/>
        <v>0</v>
      </c>
      <c r="G451" s="117">
        <f t="shared" si="205"/>
        <v>900.86</v>
      </c>
      <c r="H451" s="50">
        <f t="shared" si="205"/>
        <v>0</v>
      </c>
      <c r="I451" s="50">
        <f t="shared" si="205"/>
        <v>0</v>
      </c>
      <c r="J451" s="50">
        <f t="shared" si="205"/>
        <v>0</v>
      </c>
      <c r="K451" s="15"/>
      <c r="L451" s="3"/>
    </row>
    <row r="452" spans="1:17" ht="16.5">
      <c r="A452" s="263"/>
      <c r="B452" s="216"/>
      <c r="C452" s="38" t="s">
        <v>110</v>
      </c>
      <c r="D452" s="80">
        <v>0</v>
      </c>
      <c r="E452" s="80">
        <v>0</v>
      </c>
      <c r="F452" s="80">
        <v>0</v>
      </c>
      <c r="G452" s="146">
        <v>0</v>
      </c>
      <c r="H452" s="146">
        <v>0</v>
      </c>
      <c r="I452" s="146">
        <v>0</v>
      </c>
      <c r="J452" s="146">
        <v>0</v>
      </c>
      <c r="K452" s="15"/>
      <c r="L452" s="3"/>
    </row>
    <row r="453" spans="1:17" ht="16.5">
      <c r="A453" s="263"/>
      <c r="B453" s="216"/>
      <c r="C453" s="17" t="s">
        <v>5</v>
      </c>
      <c r="D453" s="80">
        <v>0</v>
      </c>
      <c r="E453" s="80">
        <v>0</v>
      </c>
      <c r="F453" s="80">
        <v>0</v>
      </c>
      <c r="G453" s="75">
        <v>0</v>
      </c>
      <c r="H453" s="75">
        <v>0</v>
      </c>
      <c r="I453" s="75">
        <v>0</v>
      </c>
      <c r="J453" s="52">
        <v>0</v>
      </c>
      <c r="K453" s="15"/>
      <c r="L453" s="3">
        <f t="shared" si="196"/>
        <v>0</v>
      </c>
    </row>
    <row r="454" spans="1:17" ht="33">
      <c r="A454" s="263"/>
      <c r="B454" s="216"/>
      <c r="C454" s="17" t="s">
        <v>7</v>
      </c>
      <c r="D454" s="80">
        <f>D455</f>
        <v>0</v>
      </c>
      <c r="E454" s="80">
        <f>E455</f>
        <v>0</v>
      </c>
      <c r="F454" s="80">
        <f>F455</f>
        <v>0</v>
      </c>
      <c r="G454" s="75">
        <f>G455</f>
        <v>860.86</v>
      </c>
      <c r="H454" s="75">
        <f t="shared" ref="H454:J454" si="206">H455</f>
        <v>0</v>
      </c>
      <c r="I454" s="75">
        <f t="shared" si="206"/>
        <v>0</v>
      </c>
      <c r="J454" s="52">
        <f t="shared" si="206"/>
        <v>0</v>
      </c>
      <c r="K454" s="15"/>
      <c r="L454" s="3">
        <f t="shared" si="196"/>
        <v>860.86</v>
      </c>
    </row>
    <row r="455" spans="1:17" ht="82.5">
      <c r="A455" s="263"/>
      <c r="B455" s="216"/>
      <c r="C455" s="129" t="s">
        <v>90</v>
      </c>
      <c r="D455" s="80">
        <v>0</v>
      </c>
      <c r="E455" s="80">
        <v>0</v>
      </c>
      <c r="F455" s="80">
        <v>0</v>
      </c>
      <c r="G455" s="75">
        <v>860.86</v>
      </c>
      <c r="H455" s="75">
        <v>0</v>
      </c>
      <c r="I455" s="75">
        <v>0</v>
      </c>
      <c r="J455" s="52">
        <v>0</v>
      </c>
      <c r="K455" s="15"/>
      <c r="L455" s="3">
        <f t="shared" si="196"/>
        <v>860.86</v>
      </c>
    </row>
    <row r="456" spans="1:17" ht="33">
      <c r="A456" s="263"/>
      <c r="B456" s="216"/>
      <c r="C456" s="147" t="s">
        <v>9</v>
      </c>
      <c r="D456" s="80">
        <v>0</v>
      </c>
      <c r="E456" s="80">
        <v>0</v>
      </c>
      <c r="F456" s="80">
        <v>0</v>
      </c>
      <c r="G456" s="76">
        <f>G458</f>
        <v>40</v>
      </c>
      <c r="H456" s="75">
        <v>0</v>
      </c>
      <c r="I456" s="75">
        <v>0</v>
      </c>
      <c r="J456" s="52">
        <v>0</v>
      </c>
      <c r="K456" s="15"/>
      <c r="L456" s="3">
        <f t="shared" si="196"/>
        <v>40</v>
      </c>
    </row>
    <row r="457" spans="1:17" ht="16.5">
      <c r="A457" s="263"/>
      <c r="B457" s="216"/>
      <c r="C457" s="38" t="s">
        <v>109</v>
      </c>
      <c r="D457" s="80">
        <f>D456</f>
        <v>0</v>
      </c>
      <c r="E457" s="80">
        <f t="shared" ref="E457:J457" si="207">E456</f>
        <v>0</v>
      </c>
      <c r="F457" s="80">
        <f t="shared" si="207"/>
        <v>0</v>
      </c>
      <c r="G457" s="117">
        <f t="shared" si="207"/>
        <v>40</v>
      </c>
      <c r="H457" s="80">
        <f t="shared" si="207"/>
        <v>0</v>
      </c>
      <c r="I457" s="80">
        <f t="shared" si="207"/>
        <v>0</v>
      </c>
      <c r="J457" s="80">
        <f t="shared" si="207"/>
        <v>0</v>
      </c>
      <c r="K457" s="15"/>
      <c r="L457" s="3"/>
    </row>
    <row r="458" spans="1:17" ht="82.5">
      <c r="A458" s="263"/>
      <c r="B458" s="216"/>
      <c r="C458" s="129" t="s">
        <v>90</v>
      </c>
      <c r="D458" s="80">
        <v>0</v>
      </c>
      <c r="E458" s="80">
        <v>0</v>
      </c>
      <c r="F458" s="80">
        <v>0</v>
      </c>
      <c r="G458" s="76">
        <v>40</v>
      </c>
      <c r="H458" s="75">
        <v>0</v>
      </c>
      <c r="I458" s="75">
        <v>0</v>
      </c>
      <c r="J458" s="52">
        <v>0</v>
      </c>
      <c r="K458" s="15"/>
      <c r="L458" s="3">
        <f t="shared" si="196"/>
        <v>40</v>
      </c>
    </row>
    <row r="459" spans="1:17" ht="16.5">
      <c r="A459" s="263"/>
      <c r="B459" s="216"/>
      <c r="C459" s="17" t="s">
        <v>15</v>
      </c>
      <c r="D459" s="80">
        <v>0</v>
      </c>
      <c r="E459" s="80">
        <v>0</v>
      </c>
      <c r="F459" s="80">
        <v>0</v>
      </c>
      <c r="G459" s="75">
        <v>0</v>
      </c>
      <c r="H459" s="75">
        <v>0</v>
      </c>
      <c r="I459" s="75">
        <v>0</v>
      </c>
      <c r="J459" s="52">
        <v>0</v>
      </c>
      <c r="K459" s="15"/>
      <c r="L459" s="3">
        <f t="shared" si="196"/>
        <v>0</v>
      </c>
    </row>
    <row r="460" spans="1:17" ht="33">
      <c r="A460" s="263"/>
      <c r="B460" s="216"/>
      <c r="C460" s="17" t="s">
        <v>16</v>
      </c>
      <c r="D460" s="80">
        <v>0</v>
      </c>
      <c r="E460" s="80">
        <v>0</v>
      </c>
      <c r="F460" s="80">
        <v>0</v>
      </c>
      <c r="G460" s="75">
        <v>0</v>
      </c>
      <c r="H460" s="75">
        <v>0</v>
      </c>
      <c r="I460" s="75">
        <v>0</v>
      </c>
      <c r="J460" s="52">
        <v>0</v>
      </c>
      <c r="K460" s="15"/>
      <c r="L460" s="3">
        <f t="shared" si="196"/>
        <v>0</v>
      </c>
    </row>
    <row r="461" spans="1:17" ht="16.5">
      <c r="A461" s="263"/>
      <c r="B461" s="216"/>
      <c r="C461" s="17" t="s">
        <v>12</v>
      </c>
      <c r="D461" s="80">
        <v>0</v>
      </c>
      <c r="E461" s="80">
        <v>0</v>
      </c>
      <c r="F461" s="80">
        <v>0</v>
      </c>
      <c r="G461" s="75">
        <v>0</v>
      </c>
      <c r="H461" s="75">
        <v>0</v>
      </c>
      <c r="I461" s="75">
        <v>0</v>
      </c>
      <c r="J461" s="52">
        <v>0</v>
      </c>
      <c r="K461" s="15"/>
      <c r="L461" s="3">
        <f t="shared" si="196"/>
        <v>0</v>
      </c>
      <c r="O461" s="3"/>
    </row>
    <row r="462" spans="1:17" ht="16.5">
      <c r="A462" s="263"/>
      <c r="B462" s="216"/>
      <c r="C462" s="17" t="s">
        <v>23</v>
      </c>
      <c r="D462" s="109">
        <v>0</v>
      </c>
      <c r="E462" s="75">
        <v>0</v>
      </c>
      <c r="F462" s="75">
        <v>0</v>
      </c>
      <c r="G462" s="75">
        <v>0</v>
      </c>
      <c r="H462" s="75">
        <v>0</v>
      </c>
      <c r="I462" s="75">
        <v>0</v>
      </c>
      <c r="J462" s="52">
        <v>0</v>
      </c>
      <c r="K462" s="15"/>
      <c r="L462" s="3">
        <f t="shared" si="196"/>
        <v>0</v>
      </c>
    </row>
    <row r="463" spans="1:17" ht="33">
      <c r="A463" s="263"/>
      <c r="B463" s="217"/>
      <c r="C463" s="17" t="s">
        <v>14</v>
      </c>
      <c r="D463" s="109">
        <v>0</v>
      </c>
      <c r="E463" s="75">
        <v>0</v>
      </c>
      <c r="F463" s="75">
        <v>0</v>
      </c>
      <c r="G463" s="75">
        <v>0</v>
      </c>
      <c r="H463" s="75">
        <v>0</v>
      </c>
      <c r="I463" s="75">
        <v>0</v>
      </c>
      <c r="J463" s="52">
        <v>0</v>
      </c>
      <c r="K463" s="15"/>
      <c r="L463" s="3">
        <f t="shared" si="196"/>
        <v>0</v>
      </c>
    </row>
    <row r="464" spans="1:17" ht="16.5">
      <c r="A464" s="263" t="s">
        <v>29</v>
      </c>
      <c r="B464" s="258" t="s">
        <v>102</v>
      </c>
      <c r="C464" s="215" t="s">
        <v>158</v>
      </c>
      <c r="D464" s="76">
        <v>156801.62</v>
      </c>
      <c r="E464" s="76">
        <f>E465</f>
        <v>129567.26999999999</v>
      </c>
      <c r="F464" s="76">
        <f>F465</f>
        <v>185377.91999999998</v>
      </c>
      <c r="G464" s="76">
        <f>G465</f>
        <v>147811.94999999998</v>
      </c>
      <c r="H464" s="76">
        <f t="shared" ref="H464:J464" si="208">H465</f>
        <v>155103.94</v>
      </c>
      <c r="I464" s="76">
        <f t="shared" si="208"/>
        <v>61491.97</v>
      </c>
      <c r="J464" s="51">
        <f t="shared" si="208"/>
        <v>61499.520000000004</v>
      </c>
      <c r="K464" s="15"/>
      <c r="L464" s="3">
        <f>E464+F464+G464+H464+I464+J464+D464</f>
        <v>897654.18999999983</v>
      </c>
      <c r="Q464" s="3"/>
    </row>
    <row r="465" spans="1:22" ht="16.5">
      <c r="A465" s="263"/>
      <c r="B465" s="258"/>
      <c r="C465" s="38" t="s">
        <v>111</v>
      </c>
      <c r="D465" s="76">
        <f>D469+D472+D487</f>
        <v>156801.62</v>
      </c>
      <c r="E465" s="76">
        <f>E469+E472+E487</f>
        <v>129567.26999999999</v>
      </c>
      <c r="F465" s="76">
        <f>F469+F472+F488</f>
        <v>185377.91999999998</v>
      </c>
      <c r="G465" s="76">
        <f>G469+G472+G488</f>
        <v>147811.94999999998</v>
      </c>
      <c r="H465" s="76">
        <f>H469+H472+H487</f>
        <v>155103.94</v>
      </c>
      <c r="I465" s="76">
        <f>I469+I472+I488</f>
        <v>61491.97</v>
      </c>
      <c r="J465" s="76">
        <f>J469+J472+J488</f>
        <v>61499.520000000004</v>
      </c>
      <c r="K465" s="15"/>
      <c r="L465" s="3">
        <f t="shared" si="196"/>
        <v>897654.18999999983</v>
      </c>
      <c r="M465" s="3"/>
      <c r="N465" s="3"/>
      <c r="O465" s="3"/>
    </row>
    <row r="466" spans="1:22" ht="16.5">
      <c r="A466" s="263"/>
      <c r="B466" s="258"/>
      <c r="C466" s="38" t="s">
        <v>109</v>
      </c>
      <c r="D466" s="76">
        <f>D465</f>
        <v>156801.62</v>
      </c>
      <c r="E466" s="76">
        <f t="shared" ref="E466:G466" si="209">E465</f>
        <v>129567.26999999999</v>
      </c>
      <c r="F466" s="76">
        <f t="shared" si="209"/>
        <v>185377.91999999998</v>
      </c>
      <c r="G466" s="76">
        <f t="shared" si="209"/>
        <v>147811.94999999998</v>
      </c>
      <c r="H466" s="152">
        <v>0</v>
      </c>
      <c r="I466" s="152">
        <v>0</v>
      </c>
      <c r="J466" s="152">
        <v>0</v>
      </c>
      <c r="K466" s="15"/>
      <c r="L466" s="3">
        <f t="shared" si="196"/>
        <v>619558.75999999989</v>
      </c>
      <c r="M466" s="3"/>
      <c r="N466" s="3"/>
      <c r="O466" s="3"/>
    </row>
    <row r="467" spans="1:22" ht="16.5">
      <c r="A467" s="263"/>
      <c r="B467" s="258"/>
      <c r="C467" s="38" t="s">
        <v>110</v>
      </c>
      <c r="D467" s="152">
        <v>0</v>
      </c>
      <c r="E467" s="152">
        <v>0</v>
      </c>
      <c r="F467" s="152">
        <v>0</v>
      </c>
      <c r="G467" s="152">
        <v>0</v>
      </c>
      <c r="H467" s="76">
        <f>H465</f>
        <v>155103.94</v>
      </c>
      <c r="I467" s="76">
        <f t="shared" ref="I467:J467" si="210">I465</f>
        <v>61491.97</v>
      </c>
      <c r="J467" s="76">
        <f t="shared" si="210"/>
        <v>61499.520000000004</v>
      </c>
      <c r="K467" s="15"/>
      <c r="L467" s="3">
        <f t="shared" si="196"/>
        <v>278095.43</v>
      </c>
      <c r="M467" s="3"/>
      <c r="N467" s="3"/>
      <c r="O467" s="3"/>
    </row>
    <row r="468" spans="1:22" ht="16.5">
      <c r="A468" s="263"/>
      <c r="B468" s="258"/>
      <c r="C468" s="17" t="s">
        <v>5</v>
      </c>
      <c r="D468" s="125">
        <v>0</v>
      </c>
      <c r="E468" s="75">
        <v>0</v>
      </c>
      <c r="F468" s="75">
        <v>0</v>
      </c>
      <c r="G468" s="75">
        <v>0</v>
      </c>
      <c r="H468" s="75">
        <v>0</v>
      </c>
      <c r="I468" s="75">
        <v>0</v>
      </c>
      <c r="J468" s="52">
        <v>0</v>
      </c>
      <c r="K468" s="15"/>
      <c r="L468" s="3">
        <f t="shared" si="196"/>
        <v>0</v>
      </c>
      <c r="M468" s="3"/>
      <c r="N468" s="3"/>
    </row>
    <row r="469" spans="1:22" ht="33">
      <c r="A469" s="263"/>
      <c r="B469" s="258"/>
      <c r="C469" s="17" t="s">
        <v>7</v>
      </c>
      <c r="D469" s="76">
        <f>D470+D471</f>
        <v>49473.119999999995</v>
      </c>
      <c r="E469" s="76">
        <f>E470+E471</f>
        <v>20163.580000000002</v>
      </c>
      <c r="F469" s="76">
        <f>F470+F471</f>
        <v>58442.16</v>
      </c>
      <c r="G469" s="76">
        <f>G470+G471</f>
        <v>16339.71</v>
      </c>
      <c r="H469" s="76">
        <f>H676</f>
        <v>29969.53</v>
      </c>
      <c r="I469" s="68">
        <f>I470+I471</f>
        <v>0</v>
      </c>
      <c r="J469" s="40">
        <f>J470+J471</f>
        <v>0</v>
      </c>
      <c r="K469" s="15"/>
      <c r="L469" s="3">
        <f t="shared" si="196"/>
        <v>174388.1</v>
      </c>
      <c r="M469" s="3"/>
      <c r="N469" s="3"/>
    </row>
    <row r="470" spans="1:22" ht="82.5">
      <c r="A470" s="263"/>
      <c r="B470" s="258"/>
      <c r="C470" s="129" t="s">
        <v>90</v>
      </c>
      <c r="D470" s="125">
        <v>31147.09</v>
      </c>
      <c r="E470" s="75">
        <v>0</v>
      </c>
      <c r="F470" s="76">
        <f>F675</f>
        <v>41588.79</v>
      </c>
      <c r="G470" s="68">
        <f>G675</f>
        <v>0</v>
      </c>
      <c r="H470" s="68">
        <f t="shared" ref="H470:I470" si="211">H675</f>
        <v>0</v>
      </c>
      <c r="I470" s="68">
        <f t="shared" si="211"/>
        <v>0</v>
      </c>
      <c r="J470" s="68">
        <f t="shared" ref="J470" si="212">J675</f>
        <v>0</v>
      </c>
      <c r="K470" s="15"/>
      <c r="L470" s="3">
        <f t="shared" si="196"/>
        <v>72735.88</v>
      </c>
      <c r="M470" s="3"/>
      <c r="N470" s="3"/>
      <c r="P470" s="3"/>
      <c r="V470" s="3">
        <f>G949+G956+G475+G343+0</f>
        <v>137613.29999999999</v>
      </c>
    </row>
    <row r="471" spans="1:22" ht="49.5">
      <c r="A471" s="263"/>
      <c r="B471" s="258"/>
      <c r="C471" s="129" t="s">
        <v>97</v>
      </c>
      <c r="D471" s="76">
        <v>18326.03</v>
      </c>
      <c r="E471" s="76">
        <f>E676</f>
        <v>20163.580000000002</v>
      </c>
      <c r="F471" s="76">
        <f t="shared" ref="F471:J471" si="213">F676</f>
        <v>16853.37</v>
      </c>
      <c r="G471" s="76">
        <f t="shared" si="213"/>
        <v>16339.71</v>
      </c>
      <c r="H471" s="76">
        <f>H469</f>
        <v>29969.53</v>
      </c>
      <c r="I471" s="68">
        <f t="shared" si="213"/>
        <v>0</v>
      </c>
      <c r="J471" s="68">
        <f t="shared" si="213"/>
        <v>0</v>
      </c>
      <c r="K471" s="15"/>
      <c r="L471" s="3">
        <f t="shared" si="196"/>
        <v>101652.22</v>
      </c>
      <c r="M471" s="3"/>
      <c r="N471" s="3"/>
    </row>
    <row r="472" spans="1:22" ht="33">
      <c r="A472" s="263"/>
      <c r="B472" s="258"/>
      <c r="C472" s="17" t="s">
        <v>9</v>
      </c>
      <c r="D472" s="76">
        <v>104335.7</v>
      </c>
      <c r="E472" s="76">
        <f>E475+E480+E484</f>
        <v>105190.45999999999</v>
      </c>
      <c r="F472" s="76">
        <f>F475+F480+F484</f>
        <v>124566.96</v>
      </c>
      <c r="G472" s="76">
        <f>G475+G480+G484</f>
        <v>129571.93999999999</v>
      </c>
      <c r="H472" s="76">
        <f>H475+H480+H484</f>
        <v>122709.91</v>
      </c>
      <c r="I472" s="76">
        <f t="shared" ref="I472" si="214">I475+I480+I484</f>
        <v>61491.97</v>
      </c>
      <c r="J472" s="51">
        <f t="shared" ref="J472" si="215">J475+J480+J484</f>
        <v>61499.520000000004</v>
      </c>
      <c r="K472" s="15"/>
      <c r="L472" s="3">
        <f t="shared" si="196"/>
        <v>709366.46</v>
      </c>
      <c r="M472" s="3"/>
      <c r="N472" s="3"/>
      <c r="O472" s="3">
        <f>H495+H551+H591+H632+H669+H900</f>
        <v>155103.94</v>
      </c>
    </row>
    <row r="473" spans="1:22" ht="16.5">
      <c r="A473" s="263"/>
      <c r="B473" s="258"/>
      <c r="C473" s="38" t="s">
        <v>109</v>
      </c>
      <c r="D473" s="76">
        <f>D472</f>
        <v>104335.7</v>
      </c>
      <c r="E473" s="76">
        <f t="shared" ref="E473:G473" si="216">E472</f>
        <v>105190.45999999999</v>
      </c>
      <c r="F473" s="76">
        <f t="shared" si="216"/>
        <v>124566.96</v>
      </c>
      <c r="G473" s="76">
        <f t="shared" si="216"/>
        <v>129571.93999999999</v>
      </c>
      <c r="H473" s="154">
        <v>0</v>
      </c>
      <c r="I473" s="154">
        <v>0</v>
      </c>
      <c r="J473" s="154">
        <v>0</v>
      </c>
      <c r="K473" s="15"/>
      <c r="L473" s="3">
        <f t="shared" si="196"/>
        <v>463665.06</v>
      </c>
      <c r="M473" s="3"/>
      <c r="N473" s="3"/>
      <c r="O473" s="3"/>
    </row>
    <row r="474" spans="1:22" ht="16.5">
      <c r="A474" s="263"/>
      <c r="B474" s="258"/>
      <c r="C474" s="38" t="s">
        <v>110</v>
      </c>
      <c r="D474" s="80">
        <v>0</v>
      </c>
      <c r="E474" s="80">
        <v>0</v>
      </c>
      <c r="F474" s="80">
        <v>0</v>
      </c>
      <c r="G474" s="154">
        <v>0</v>
      </c>
      <c r="H474" s="76">
        <f>H472</f>
        <v>122709.91</v>
      </c>
      <c r="I474" s="76">
        <f t="shared" ref="I474:J474" si="217">I472</f>
        <v>61491.97</v>
      </c>
      <c r="J474" s="76">
        <f t="shared" si="217"/>
        <v>61499.520000000004</v>
      </c>
      <c r="K474" s="15"/>
      <c r="L474" s="3">
        <f t="shared" si="196"/>
        <v>245701.40000000002</v>
      </c>
      <c r="M474" s="3"/>
      <c r="N474" s="3"/>
      <c r="O474" s="3"/>
    </row>
    <row r="475" spans="1:22" ht="82.5">
      <c r="A475" s="263"/>
      <c r="B475" s="258"/>
      <c r="C475" s="129" t="s">
        <v>90</v>
      </c>
      <c r="D475" s="76">
        <f>D503+D557+D597+D638+D680+0</f>
        <v>88012.540000000008</v>
      </c>
      <c r="E475" s="76">
        <f>E503+E557+E597+E638+E680+0</f>
        <v>89544.48</v>
      </c>
      <c r="F475" s="76">
        <f>F503+F557+F597+F638+F680+0</f>
        <v>103610.24000000001</v>
      </c>
      <c r="G475" s="76">
        <f>G503+G557+G597+G638+G680</f>
        <v>117328.91999999998</v>
      </c>
      <c r="H475" s="76">
        <f>H503+H557+H591+H638+H680</f>
        <v>94204.160000000003</v>
      </c>
      <c r="I475" s="76">
        <f>I503+I557+I600+I638+I680</f>
        <v>61491.97</v>
      </c>
      <c r="J475" s="76">
        <f>J503+J557+J597+J638+J675</f>
        <v>61499.520000000004</v>
      </c>
      <c r="K475" s="15"/>
      <c r="L475" s="3">
        <f t="shared" si="196"/>
        <v>615691.83000000007</v>
      </c>
      <c r="M475" s="3"/>
      <c r="N475" s="3"/>
    </row>
    <row r="476" spans="1:22" ht="16.5">
      <c r="A476" s="263"/>
      <c r="B476" s="258"/>
      <c r="C476" s="38" t="s">
        <v>109</v>
      </c>
      <c r="D476" s="76">
        <f>D475</f>
        <v>88012.540000000008</v>
      </c>
      <c r="E476" s="76">
        <f t="shared" ref="E476:G476" si="218">E475</f>
        <v>89544.48</v>
      </c>
      <c r="F476" s="76">
        <f t="shared" si="218"/>
        <v>103610.24000000001</v>
      </c>
      <c r="G476" s="76">
        <f t="shared" si="218"/>
        <v>117328.91999999998</v>
      </c>
      <c r="H476" s="154">
        <v>0</v>
      </c>
      <c r="I476" s="154">
        <v>0</v>
      </c>
      <c r="J476" s="154">
        <v>0</v>
      </c>
      <c r="K476" s="15"/>
      <c r="L476" s="3"/>
      <c r="M476" s="3"/>
      <c r="N476" s="3"/>
    </row>
    <row r="477" spans="1:22" ht="16.5">
      <c r="A477" s="263"/>
      <c r="B477" s="258"/>
      <c r="C477" s="38" t="s">
        <v>110</v>
      </c>
      <c r="D477" s="154">
        <v>0</v>
      </c>
      <c r="E477" s="154">
        <v>0</v>
      </c>
      <c r="F477" s="154">
        <v>0</v>
      </c>
      <c r="G477" s="154">
        <v>0</v>
      </c>
      <c r="H477" s="76">
        <f>H475</f>
        <v>94204.160000000003</v>
      </c>
      <c r="I477" s="76">
        <f t="shared" ref="I477:J477" si="219">I475</f>
        <v>61491.97</v>
      </c>
      <c r="J477" s="76">
        <f t="shared" si="219"/>
        <v>61499.520000000004</v>
      </c>
      <c r="K477" s="15"/>
      <c r="L477" s="3"/>
      <c r="M477" s="3"/>
      <c r="N477" s="3"/>
    </row>
    <row r="478" spans="1:22" ht="33">
      <c r="A478" s="263"/>
      <c r="B478" s="258"/>
      <c r="C478" s="47" t="s">
        <v>77</v>
      </c>
      <c r="D478" s="76">
        <f>D641+D586</f>
        <v>28832.400000000001</v>
      </c>
      <c r="E478" s="76">
        <f>E641+E586</f>
        <v>32994.239999999998</v>
      </c>
      <c r="F478" s="75">
        <f>F560+F641</f>
        <v>35566.5</v>
      </c>
      <c r="G478" s="76">
        <f>G560+G641+0</f>
        <v>48121.82</v>
      </c>
      <c r="H478" s="75">
        <f>H560+H641</f>
        <v>46221.22</v>
      </c>
      <c r="I478" s="76">
        <f>I560+I641</f>
        <v>39128.61</v>
      </c>
      <c r="J478" s="52">
        <f>J560+J641</f>
        <v>39136.160000000003</v>
      </c>
      <c r="K478" s="15"/>
      <c r="L478" s="3">
        <f t="shared" si="196"/>
        <v>270000.95</v>
      </c>
      <c r="M478" s="3"/>
      <c r="N478" s="3"/>
    </row>
    <row r="479" spans="1:22" ht="16.5">
      <c r="A479" s="263"/>
      <c r="B479" s="258"/>
      <c r="C479" s="22" t="s">
        <v>66</v>
      </c>
      <c r="D479" s="125">
        <v>0</v>
      </c>
      <c r="E479" s="75">
        <v>0</v>
      </c>
      <c r="F479" s="76">
        <f>F597</f>
        <v>14865.8</v>
      </c>
      <c r="G479" s="76">
        <f>G597</f>
        <v>6092.01</v>
      </c>
      <c r="H479" s="68">
        <v>0</v>
      </c>
      <c r="I479" s="68">
        <v>0</v>
      </c>
      <c r="J479" s="40">
        <v>0</v>
      </c>
      <c r="K479" s="15"/>
      <c r="L479" s="3">
        <f t="shared" si="196"/>
        <v>20957.809999999998</v>
      </c>
      <c r="M479" s="3"/>
      <c r="N479" s="3"/>
    </row>
    <row r="480" spans="1:22" ht="49.5">
      <c r="A480" s="263"/>
      <c r="B480" s="258"/>
      <c r="C480" s="129" t="s">
        <v>97</v>
      </c>
      <c r="D480" s="76">
        <f>D683+D910</f>
        <v>13968.78</v>
      </c>
      <c r="E480" s="76">
        <f>E683+E910</f>
        <v>14598.9</v>
      </c>
      <c r="F480" s="76">
        <f>F683++F910+0</f>
        <v>19719.22</v>
      </c>
      <c r="G480" s="76">
        <f>G777+G759+O13</f>
        <v>10843.019999999999</v>
      </c>
      <c r="H480" s="76">
        <f>H683+H907</f>
        <v>26505.75</v>
      </c>
      <c r="I480" s="68">
        <f>I683</f>
        <v>0</v>
      </c>
      <c r="J480" s="68">
        <f>J683</f>
        <v>0</v>
      </c>
      <c r="K480" s="15"/>
      <c r="L480" s="3">
        <f t="shared" si="196"/>
        <v>85635.67</v>
      </c>
      <c r="M480" s="3"/>
      <c r="N480" s="3"/>
      <c r="Q480" s="3"/>
    </row>
    <row r="481" spans="1:17" ht="16.5">
      <c r="A481" s="263"/>
      <c r="B481" s="258"/>
      <c r="C481" s="38" t="s">
        <v>109</v>
      </c>
      <c r="D481" s="76">
        <f>D480</f>
        <v>13968.78</v>
      </c>
      <c r="E481" s="76">
        <f t="shared" ref="E481:G481" si="220">E480</f>
        <v>14598.9</v>
      </c>
      <c r="F481" s="76">
        <f t="shared" si="220"/>
        <v>19719.22</v>
      </c>
      <c r="G481" s="76">
        <f t="shared" si="220"/>
        <v>10843.019999999999</v>
      </c>
      <c r="H481" s="68">
        <v>0</v>
      </c>
      <c r="I481" s="68">
        <v>0</v>
      </c>
      <c r="J481" s="68">
        <v>0</v>
      </c>
      <c r="K481" s="15"/>
      <c r="L481" s="3"/>
      <c r="M481" s="3"/>
      <c r="N481" s="3"/>
      <c r="Q481" s="3"/>
    </row>
    <row r="482" spans="1:17" ht="16.5">
      <c r="A482" s="263"/>
      <c r="B482" s="258"/>
      <c r="C482" s="38" t="s">
        <v>110</v>
      </c>
      <c r="D482" s="68">
        <v>0</v>
      </c>
      <c r="E482" s="68">
        <v>0</v>
      </c>
      <c r="F482" s="68">
        <v>0</v>
      </c>
      <c r="G482" s="68">
        <v>0</v>
      </c>
      <c r="H482" s="76">
        <f>H683+H911</f>
        <v>26505.75</v>
      </c>
      <c r="I482" s="68">
        <f t="shared" ref="I482:J482" si="221">I480</f>
        <v>0</v>
      </c>
      <c r="J482" s="68">
        <f t="shared" si="221"/>
        <v>0</v>
      </c>
      <c r="K482" s="15"/>
      <c r="L482" s="3"/>
      <c r="M482" s="3"/>
      <c r="N482" s="3"/>
      <c r="Q482" s="3"/>
    </row>
    <row r="483" spans="1:17" ht="16.5">
      <c r="A483" s="263"/>
      <c r="B483" s="258"/>
      <c r="C483" s="47" t="s">
        <v>63</v>
      </c>
      <c r="D483" s="76">
        <f>D686+D911</f>
        <v>1284.19</v>
      </c>
      <c r="E483" s="76">
        <f>E686+E911</f>
        <v>1466.02</v>
      </c>
      <c r="F483" s="68">
        <f>F686+F911</f>
        <v>0</v>
      </c>
      <c r="G483" s="68">
        <v>0</v>
      </c>
      <c r="H483" s="76">
        <f>H686+H911</f>
        <v>199</v>
      </c>
      <c r="I483" s="68">
        <f>I686+I911</f>
        <v>0</v>
      </c>
      <c r="J483" s="68">
        <f>J686+J911</f>
        <v>0</v>
      </c>
      <c r="K483" s="15"/>
      <c r="L483" s="3">
        <f t="shared" si="196"/>
        <v>2949.21</v>
      </c>
      <c r="M483" s="3"/>
      <c r="N483" s="3"/>
    </row>
    <row r="484" spans="1:17" ht="66">
      <c r="A484" s="263"/>
      <c r="B484" s="258"/>
      <c r="C484" s="129" t="s">
        <v>98</v>
      </c>
      <c r="D484" s="76">
        <f>D561++D533</f>
        <v>1300</v>
      </c>
      <c r="E484" s="76">
        <f>E561++E533</f>
        <v>1047.08</v>
      </c>
      <c r="F484" s="76">
        <f>F561++F533</f>
        <v>1237.5</v>
      </c>
      <c r="G484" s="76">
        <f>G571</f>
        <v>1400</v>
      </c>
      <c r="H484" s="76">
        <f>H561</f>
        <v>2000</v>
      </c>
      <c r="I484" s="68">
        <f>I561++I533</f>
        <v>0</v>
      </c>
      <c r="J484" s="40">
        <f>J561++J533</f>
        <v>0</v>
      </c>
      <c r="K484" s="15"/>
      <c r="L484" s="3">
        <f t="shared" si="196"/>
        <v>6984.58</v>
      </c>
      <c r="M484" s="3"/>
      <c r="N484" s="3"/>
      <c r="Q484" s="3"/>
    </row>
    <row r="485" spans="1:17" ht="16.5">
      <c r="A485" s="263"/>
      <c r="B485" s="258"/>
      <c r="C485" s="38" t="s">
        <v>109</v>
      </c>
      <c r="D485" s="76">
        <f>D484</f>
        <v>1300</v>
      </c>
      <c r="E485" s="76">
        <f t="shared" ref="E485:G485" si="222">E484</f>
        <v>1047.08</v>
      </c>
      <c r="F485" s="76">
        <f t="shared" si="222"/>
        <v>1237.5</v>
      </c>
      <c r="G485" s="76">
        <f t="shared" si="222"/>
        <v>1400</v>
      </c>
      <c r="H485" s="68">
        <v>0</v>
      </c>
      <c r="I485" s="68">
        <v>0</v>
      </c>
      <c r="J485" s="68">
        <v>0</v>
      </c>
      <c r="K485" s="15"/>
      <c r="L485" s="3"/>
      <c r="M485" s="3"/>
      <c r="N485" s="3"/>
      <c r="Q485" s="3"/>
    </row>
    <row r="486" spans="1:17" ht="16.5">
      <c r="A486" s="263"/>
      <c r="B486" s="258"/>
      <c r="C486" s="38" t="s">
        <v>110</v>
      </c>
      <c r="D486" s="68">
        <v>0</v>
      </c>
      <c r="E486" s="68">
        <v>0</v>
      </c>
      <c r="F486" s="68">
        <v>0</v>
      </c>
      <c r="G486" s="68">
        <v>0</v>
      </c>
      <c r="H486" s="76">
        <f>H484</f>
        <v>2000</v>
      </c>
      <c r="I486" s="68">
        <f t="shared" ref="I486:J486" si="223">I484</f>
        <v>0</v>
      </c>
      <c r="J486" s="68">
        <f t="shared" si="223"/>
        <v>0</v>
      </c>
      <c r="K486" s="15"/>
      <c r="L486" s="3"/>
      <c r="M486" s="3"/>
      <c r="N486" s="3"/>
      <c r="Q486" s="3"/>
    </row>
    <row r="487" spans="1:17" ht="16.5">
      <c r="A487" s="263"/>
      <c r="B487" s="258"/>
      <c r="C487" s="17" t="s">
        <v>15</v>
      </c>
      <c r="D487" s="76">
        <f>D488</f>
        <v>2992.8</v>
      </c>
      <c r="E487" s="76">
        <f>E488</f>
        <v>4213.2299999999996</v>
      </c>
      <c r="F487" s="76">
        <f>F488</f>
        <v>2368.8000000000002</v>
      </c>
      <c r="G487" s="76">
        <f>G488</f>
        <v>1900.3</v>
      </c>
      <c r="H487" s="76">
        <f>H488</f>
        <v>2424.5</v>
      </c>
      <c r="I487" s="75">
        <v>0</v>
      </c>
      <c r="J487" s="52">
        <v>0</v>
      </c>
      <c r="K487" s="15"/>
      <c r="L487" s="3">
        <f t="shared" si="196"/>
        <v>13899.630000000001</v>
      </c>
      <c r="M487" s="3"/>
      <c r="N487" s="3"/>
    </row>
    <row r="488" spans="1:17" ht="49.5">
      <c r="A488" s="263"/>
      <c r="B488" s="258"/>
      <c r="C488" s="129" t="s">
        <v>97</v>
      </c>
      <c r="D488" s="76">
        <f>D784</f>
        <v>2992.8</v>
      </c>
      <c r="E488" s="76">
        <f>E784</f>
        <v>4213.2299999999996</v>
      </c>
      <c r="F488" s="76">
        <f>F687</f>
        <v>2368.8000000000002</v>
      </c>
      <c r="G488" s="76">
        <f>G784</f>
        <v>1900.3</v>
      </c>
      <c r="H488" s="76">
        <f>H784</f>
        <v>2424.5</v>
      </c>
      <c r="I488" s="75">
        <v>0</v>
      </c>
      <c r="J488" s="52">
        <v>0</v>
      </c>
      <c r="K488" s="15"/>
      <c r="L488" s="3">
        <f t="shared" si="196"/>
        <v>13899.630000000001</v>
      </c>
      <c r="M488" s="3"/>
      <c r="N488" s="3"/>
    </row>
    <row r="489" spans="1:17" ht="16.5">
      <c r="A489" s="263"/>
      <c r="B489" s="258"/>
      <c r="C489" s="38" t="s">
        <v>109</v>
      </c>
      <c r="D489" s="76">
        <f>D488</f>
        <v>2992.8</v>
      </c>
      <c r="E489" s="76">
        <f t="shared" ref="E489:G489" si="224">E488</f>
        <v>4213.2299999999996</v>
      </c>
      <c r="F489" s="76">
        <f t="shared" si="224"/>
        <v>2368.8000000000002</v>
      </c>
      <c r="G489" s="76">
        <f t="shared" si="224"/>
        <v>1900.3</v>
      </c>
      <c r="H489" s="68">
        <v>0</v>
      </c>
      <c r="I489" s="68">
        <v>0</v>
      </c>
      <c r="J489" s="68">
        <v>0</v>
      </c>
      <c r="K489" s="15"/>
      <c r="L489" s="3"/>
      <c r="M489" s="3"/>
      <c r="N489" s="3"/>
    </row>
    <row r="490" spans="1:17" ht="16.5">
      <c r="A490" s="263"/>
      <c r="B490" s="258"/>
      <c r="C490" s="38" t="s">
        <v>110</v>
      </c>
      <c r="D490" s="68">
        <v>0</v>
      </c>
      <c r="E490" s="68">
        <v>0</v>
      </c>
      <c r="F490" s="68">
        <v>0</v>
      </c>
      <c r="G490" s="68">
        <v>0</v>
      </c>
      <c r="H490" s="76">
        <f>H488</f>
        <v>2424.5</v>
      </c>
      <c r="I490" s="68">
        <f t="shared" ref="I490:J490" si="225">I488</f>
        <v>0</v>
      </c>
      <c r="J490" s="68">
        <f t="shared" si="225"/>
        <v>0</v>
      </c>
      <c r="K490" s="15"/>
      <c r="L490" s="3"/>
      <c r="M490" s="3"/>
      <c r="N490" s="3"/>
    </row>
    <row r="491" spans="1:17" ht="33">
      <c r="A491" s="263"/>
      <c r="B491" s="258"/>
      <c r="C491" s="17" t="s">
        <v>16</v>
      </c>
      <c r="D491" s="125">
        <v>0</v>
      </c>
      <c r="E491" s="75">
        <v>0</v>
      </c>
      <c r="F491" s="75">
        <v>0</v>
      </c>
      <c r="G491" s="75">
        <v>0</v>
      </c>
      <c r="H491" s="75">
        <v>0</v>
      </c>
      <c r="I491" s="75">
        <v>0</v>
      </c>
      <c r="J491" s="52">
        <v>0</v>
      </c>
      <c r="K491" s="15"/>
      <c r="L491" s="3">
        <f t="shared" si="196"/>
        <v>0</v>
      </c>
    </row>
    <row r="492" spans="1:17" ht="16.5">
      <c r="A492" s="263"/>
      <c r="B492" s="258"/>
      <c r="C492" s="17" t="s">
        <v>12</v>
      </c>
      <c r="D492" s="125">
        <v>0</v>
      </c>
      <c r="E492" s="75">
        <v>0</v>
      </c>
      <c r="F492" s="75">
        <v>0</v>
      </c>
      <c r="G492" s="75">
        <v>0</v>
      </c>
      <c r="H492" s="75">
        <v>0</v>
      </c>
      <c r="I492" s="75">
        <v>0</v>
      </c>
      <c r="J492" s="52">
        <v>0</v>
      </c>
      <c r="K492" s="15"/>
      <c r="L492" s="3">
        <f t="shared" si="196"/>
        <v>0</v>
      </c>
    </row>
    <row r="493" spans="1:17" ht="16.5">
      <c r="A493" s="263"/>
      <c r="B493" s="258"/>
      <c r="C493" s="17" t="s">
        <v>23</v>
      </c>
      <c r="D493" s="125">
        <v>0</v>
      </c>
      <c r="E493" s="75">
        <v>0</v>
      </c>
      <c r="F493" s="75">
        <v>0</v>
      </c>
      <c r="G493" s="75">
        <v>0</v>
      </c>
      <c r="H493" s="75">
        <v>0</v>
      </c>
      <c r="I493" s="75">
        <v>0</v>
      </c>
      <c r="J493" s="52">
        <v>0</v>
      </c>
      <c r="K493" s="15"/>
      <c r="L493" s="3">
        <f t="shared" si="196"/>
        <v>0</v>
      </c>
    </row>
    <row r="494" spans="1:17" ht="33" customHeight="1">
      <c r="A494" s="263"/>
      <c r="B494" s="16" t="s">
        <v>25</v>
      </c>
      <c r="C494" s="17" t="s">
        <v>14</v>
      </c>
      <c r="D494" s="111"/>
      <c r="E494" s="75">
        <v>0</v>
      </c>
      <c r="F494" s="75">
        <v>0</v>
      </c>
      <c r="G494" s="75">
        <v>0</v>
      </c>
      <c r="H494" s="75">
        <v>0</v>
      </c>
      <c r="I494" s="75">
        <v>0</v>
      </c>
      <c r="J494" s="52">
        <v>0</v>
      </c>
      <c r="K494" s="15"/>
      <c r="L494" s="3">
        <f t="shared" si="196"/>
        <v>0</v>
      </c>
    </row>
    <row r="495" spans="1:17" ht="16.5">
      <c r="A495" s="263" t="s">
        <v>30</v>
      </c>
      <c r="B495" s="258" t="s">
        <v>159</v>
      </c>
      <c r="C495" s="38" t="s">
        <v>111</v>
      </c>
      <c r="D495" s="117">
        <f>D500</f>
        <v>43353.119999999995</v>
      </c>
      <c r="E495" s="76">
        <f t="shared" ref="E495" si="226">E500</f>
        <v>49923.06</v>
      </c>
      <c r="F495" s="76">
        <f>F500</f>
        <v>47161.17</v>
      </c>
      <c r="G495" s="76">
        <f t="shared" ref="G495" si="227">G500</f>
        <v>56427.42</v>
      </c>
      <c r="H495" s="76">
        <f>H503</f>
        <v>33624.370000000003</v>
      </c>
      <c r="I495" s="76">
        <f t="shared" ref="I495:J495" si="228">I503</f>
        <v>20000</v>
      </c>
      <c r="J495" s="76">
        <f t="shared" si="228"/>
        <v>20000</v>
      </c>
      <c r="K495" s="15"/>
      <c r="L495" s="3">
        <f>E495+F495+G495+H495+I495+J495+D495</f>
        <v>270489.14</v>
      </c>
      <c r="P495" s="3"/>
    </row>
    <row r="496" spans="1:17" ht="16.5">
      <c r="A496" s="263"/>
      <c r="B496" s="258"/>
      <c r="C496" s="38" t="s">
        <v>109</v>
      </c>
      <c r="D496" s="117">
        <f>D495</f>
        <v>43353.119999999995</v>
      </c>
      <c r="E496" s="117">
        <f t="shared" ref="E496:G496" si="229">E495</f>
        <v>49923.06</v>
      </c>
      <c r="F496" s="117">
        <f t="shared" si="229"/>
        <v>47161.17</v>
      </c>
      <c r="G496" s="117">
        <f t="shared" si="229"/>
        <v>56427.42</v>
      </c>
      <c r="H496" s="68">
        <v>0</v>
      </c>
      <c r="I496" s="68">
        <v>0</v>
      </c>
      <c r="J496" s="68">
        <v>0</v>
      </c>
      <c r="K496" s="15"/>
      <c r="L496" s="3"/>
      <c r="P496" s="3"/>
    </row>
    <row r="497" spans="1:18" ht="16.5">
      <c r="A497" s="263"/>
      <c r="B497" s="258"/>
      <c r="C497" s="38" t="s">
        <v>110</v>
      </c>
      <c r="D497" s="68">
        <v>0</v>
      </c>
      <c r="E497" s="68">
        <v>0</v>
      </c>
      <c r="F497" s="68">
        <v>0</v>
      </c>
      <c r="G497" s="68">
        <v>0</v>
      </c>
      <c r="H497" s="76">
        <f>H495</f>
        <v>33624.370000000003</v>
      </c>
      <c r="I497" s="76">
        <f t="shared" ref="I497:J497" si="230">I495</f>
        <v>20000</v>
      </c>
      <c r="J497" s="76">
        <f t="shared" si="230"/>
        <v>20000</v>
      </c>
      <c r="K497" s="15"/>
      <c r="L497" s="3"/>
      <c r="P497" s="3"/>
    </row>
    <row r="498" spans="1:18" ht="16.5">
      <c r="A498" s="263"/>
      <c r="B498" s="258"/>
      <c r="C498" s="17" t="s">
        <v>5</v>
      </c>
      <c r="D498" s="109">
        <v>0</v>
      </c>
      <c r="E498" s="75">
        <v>0</v>
      </c>
      <c r="F498" s="75">
        <v>0</v>
      </c>
      <c r="G498" s="75">
        <v>0</v>
      </c>
      <c r="H498" s="75">
        <v>0</v>
      </c>
      <c r="I498" s="75">
        <v>0</v>
      </c>
      <c r="J498" s="52">
        <v>0</v>
      </c>
      <c r="K498" s="15"/>
      <c r="L498" s="3">
        <f t="shared" si="196"/>
        <v>0</v>
      </c>
    </row>
    <row r="499" spans="1:18" ht="16.5">
      <c r="A499" s="263"/>
      <c r="B499" s="258"/>
      <c r="C499" s="17" t="s">
        <v>19</v>
      </c>
      <c r="D499" s="109">
        <v>0</v>
      </c>
      <c r="E499" s="75">
        <v>0</v>
      </c>
      <c r="F499" s="75">
        <v>0</v>
      </c>
      <c r="G499" s="75">
        <v>0</v>
      </c>
      <c r="H499" s="75">
        <v>0</v>
      </c>
      <c r="I499" s="75">
        <v>0</v>
      </c>
      <c r="J499" s="52">
        <v>0</v>
      </c>
      <c r="K499" s="15"/>
      <c r="L499" s="3">
        <f t="shared" si="196"/>
        <v>0</v>
      </c>
    </row>
    <row r="500" spans="1:18" ht="33">
      <c r="A500" s="263"/>
      <c r="B500" s="258"/>
      <c r="C500" s="17" t="s">
        <v>9</v>
      </c>
      <c r="D500" s="76">
        <f>D503</f>
        <v>43353.119999999995</v>
      </c>
      <c r="E500" s="76">
        <f>E503+D505</f>
        <v>49923.06</v>
      </c>
      <c r="F500" s="76">
        <f>F503+F505</f>
        <v>47161.17</v>
      </c>
      <c r="G500" s="76">
        <f t="shared" ref="G500" si="231">G503+G505</f>
        <v>56427.42</v>
      </c>
      <c r="H500" s="76">
        <f>H505</f>
        <v>33624.370000000003</v>
      </c>
      <c r="I500" s="76">
        <f t="shared" ref="I500:J500" si="232">I505</f>
        <v>20000</v>
      </c>
      <c r="J500" s="76">
        <f t="shared" si="232"/>
        <v>20000</v>
      </c>
      <c r="K500" s="15"/>
      <c r="L500" s="3">
        <f t="shared" si="196"/>
        <v>270489.14</v>
      </c>
      <c r="O500" s="3">
        <f>H495+H551++H591+H632+H670+H900</f>
        <v>155103.94</v>
      </c>
      <c r="R500" s="3">
        <f>H500+H554+H594+H635+H680+H978</f>
        <v>111707.70000000001</v>
      </c>
    </row>
    <row r="501" spans="1:18" ht="16.5">
      <c r="A501" s="263"/>
      <c r="B501" s="258"/>
      <c r="C501" s="38" t="s">
        <v>109</v>
      </c>
      <c r="D501" s="117">
        <f>D500</f>
        <v>43353.119999999995</v>
      </c>
      <c r="E501" s="117">
        <f t="shared" ref="E501" si="233">E500</f>
        <v>49923.06</v>
      </c>
      <c r="F501" s="117">
        <f t="shared" ref="F501" si="234">F500</f>
        <v>47161.17</v>
      </c>
      <c r="G501" s="117">
        <f t="shared" ref="G501" si="235">G500</f>
        <v>56427.42</v>
      </c>
      <c r="H501" s="68">
        <v>0</v>
      </c>
      <c r="I501" s="68">
        <v>0</v>
      </c>
      <c r="J501" s="68">
        <v>0</v>
      </c>
      <c r="K501" s="15"/>
      <c r="L501" s="3"/>
      <c r="O501" s="3"/>
    </row>
    <row r="502" spans="1:18" ht="16.5">
      <c r="A502" s="263"/>
      <c r="B502" s="258"/>
      <c r="C502" s="38" t="s">
        <v>110</v>
      </c>
      <c r="D502" s="68">
        <v>0</v>
      </c>
      <c r="E502" s="68">
        <v>0</v>
      </c>
      <c r="F502" s="68">
        <v>0</v>
      </c>
      <c r="G502" s="68">
        <v>0</v>
      </c>
      <c r="H502" s="76">
        <f>H505</f>
        <v>33624.370000000003</v>
      </c>
      <c r="I502" s="76">
        <f t="shared" ref="I502:J502" si="236">I505</f>
        <v>20000</v>
      </c>
      <c r="J502" s="76">
        <f t="shared" si="236"/>
        <v>20000</v>
      </c>
      <c r="K502" s="15"/>
      <c r="L502" s="3"/>
      <c r="O502" s="3"/>
    </row>
    <row r="503" spans="1:18" ht="82.5">
      <c r="A503" s="263"/>
      <c r="B503" s="258"/>
      <c r="C503" s="129" t="s">
        <v>90</v>
      </c>
      <c r="D503" s="76">
        <f>D517+D531</f>
        <v>43353.119999999995</v>
      </c>
      <c r="E503" s="76">
        <f>E517+E531</f>
        <v>49923.06</v>
      </c>
      <c r="F503" s="76">
        <f>F531+F517</f>
        <v>47161.17</v>
      </c>
      <c r="G503" s="76">
        <f>G517+G531+G544</f>
        <v>56427.42</v>
      </c>
      <c r="H503" s="76">
        <f>H517+H531</f>
        <v>33624.370000000003</v>
      </c>
      <c r="I503" s="76">
        <f>I517+I531</f>
        <v>20000</v>
      </c>
      <c r="J503" s="51">
        <f>J517+J531</f>
        <v>20000</v>
      </c>
      <c r="K503" s="15"/>
      <c r="L503" s="3">
        <f t="shared" si="196"/>
        <v>270489.14</v>
      </c>
      <c r="R503" s="3"/>
    </row>
    <row r="504" spans="1:18" ht="16.5">
      <c r="A504" s="263"/>
      <c r="B504" s="258"/>
      <c r="C504" s="38" t="s">
        <v>109</v>
      </c>
      <c r="D504" s="76">
        <f>D503</f>
        <v>43353.119999999995</v>
      </c>
      <c r="E504" s="76">
        <f t="shared" ref="E504:G504" si="237">E503</f>
        <v>49923.06</v>
      </c>
      <c r="F504" s="76">
        <f t="shared" si="237"/>
        <v>47161.17</v>
      </c>
      <c r="G504" s="76">
        <f t="shared" si="237"/>
        <v>56427.42</v>
      </c>
      <c r="H504" s="68">
        <v>0</v>
      </c>
      <c r="I504" s="68">
        <v>0</v>
      </c>
      <c r="J504" s="68">
        <v>0</v>
      </c>
      <c r="K504" s="15"/>
      <c r="L504" s="3"/>
      <c r="R504" s="3"/>
    </row>
    <row r="505" spans="1:18" ht="16.5">
      <c r="A505" s="263"/>
      <c r="B505" s="258"/>
      <c r="C505" s="38" t="s">
        <v>110</v>
      </c>
      <c r="D505" s="68">
        <v>0</v>
      </c>
      <c r="E505" s="68">
        <f>E533</f>
        <v>0</v>
      </c>
      <c r="F505" s="68">
        <f>F533</f>
        <v>0</v>
      </c>
      <c r="G505" s="68">
        <f>G533</f>
        <v>0</v>
      </c>
      <c r="H505" s="76">
        <f>H503</f>
        <v>33624.370000000003</v>
      </c>
      <c r="I505" s="76">
        <f t="shared" ref="I505:J505" si="238">I503</f>
        <v>20000</v>
      </c>
      <c r="J505" s="76">
        <f t="shared" si="238"/>
        <v>20000</v>
      </c>
      <c r="K505" s="15"/>
      <c r="L505" s="3">
        <f t="shared" si="196"/>
        <v>73624.37</v>
      </c>
    </row>
    <row r="506" spans="1:18" ht="16.5">
      <c r="A506" s="263"/>
      <c r="B506" s="258"/>
      <c r="C506" s="17" t="s">
        <v>15</v>
      </c>
      <c r="D506" s="75">
        <v>0</v>
      </c>
      <c r="E506" s="109">
        <v>0</v>
      </c>
      <c r="F506" s="75">
        <v>0</v>
      </c>
      <c r="G506" s="75">
        <v>0</v>
      </c>
      <c r="H506" s="75">
        <v>0</v>
      </c>
      <c r="I506" s="75">
        <v>0</v>
      </c>
      <c r="J506" s="52">
        <v>0</v>
      </c>
      <c r="K506" s="15"/>
      <c r="L506" s="3">
        <f t="shared" si="196"/>
        <v>0</v>
      </c>
      <c r="P506" s="3"/>
    </row>
    <row r="507" spans="1:18" ht="33">
      <c r="A507" s="263"/>
      <c r="B507" s="258"/>
      <c r="C507" s="17" t="s">
        <v>16</v>
      </c>
      <c r="D507" s="75">
        <v>0</v>
      </c>
      <c r="E507" s="109">
        <v>0</v>
      </c>
      <c r="F507" s="75">
        <v>0</v>
      </c>
      <c r="G507" s="75">
        <v>0</v>
      </c>
      <c r="H507" s="75">
        <v>0</v>
      </c>
      <c r="I507" s="75">
        <v>0</v>
      </c>
      <c r="J507" s="52">
        <v>0</v>
      </c>
      <c r="K507" s="15"/>
      <c r="L507" s="3">
        <f t="shared" si="196"/>
        <v>0</v>
      </c>
    </row>
    <row r="508" spans="1:18" ht="16.5">
      <c r="A508" s="263"/>
      <c r="B508" s="258"/>
      <c r="C508" s="17" t="s">
        <v>12</v>
      </c>
      <c r="D508" s="75">
        <v>0</v>
      </c>
      <c r="E508" s="109">
        <v>0</v>
      </c>
      <c r="F508" s="75">
        <v>0</v>
      </c>
      <c r="G508" s="75">
        <v>0</v>
      </c>
      <c r="H508" s="75">
        <v>0</v>
      </c>
      <c r="I508" s="75">
        <v>0</v>
      </c>
      <c r="J508" s="52">
        <v>0</v>
      </c>
      <c r="K508" s="15"/>
      <c r="L508" s="3">
        <f t="shared" si="196"/>
        <v>0</v>
      </c>
    </row>
    <row r="509" spans="1:18" ht="16.5">
      <c r="A509" s="263"/>
      <c r="B509" s="258"/>
      <c r="C509" s="17" t="s">
        <v>23</v>
      </c>
      <c r="D509" s="75">
        <v>0</v>
      </c>
      <c r="E509" s="109">
        <v>0</v>
      </c>
      <c r="F509" s="75">
        <v>0</v>
      </c>
      <c r="G509" s="75">
        <v>0</v>
      </c>
      <c r="H509" s="75">
        <v>0</v>
      </c>
      <c r="I509" s="75">
        <v>0</v>
      </c>
      <c r="J509" s="52">
        <v>0</v>
      </c>
      <c r="K509" s="15"/>
      <c r="L509" s="3">
        <f t="shared" si="196"/>
        <v>0</v>
      </c>
    </row>
    <row r="510" spans="1:18" ht="33">
      <c r="A510" s="263"/>
      <c r="B510" s="258"/>
      <c r="C510" s="17" t="s">
        <v>14</v>
      </c>
      <c r="D510" s="75">
        <v>0</v>
      </c>
      <c r="E510" s="109">
        <v>0</v>
      </c>
      <c r="F510" s="75">
        <v>0</v>
      </c>
      <c r="G510" s="75">
        <v>0</v>
      </c>
      <c r="H510" s="75">
        <v>0</v>
      </c>
      <c r="I510" s="75">
        <v>0</v>
      </c>
      <c r="J510" s="52">
        <v>0</v>
      </c>
      <c r="K510" s="15"/>
      <c r="L510" s="3">
        <f t="shared" si="196"/>
        <v>0</v>
      </c>
    </row>
    <row r="511" spans="1:18" ht="16.5">
      <c r="A511" s="263" t="s">
        <v>31</v>
      </c>
      <c r="B511" s="263" t="s">
        <v>160</v>
      </c>
      <c r="C511" s="38" t="s">
        <v>111</v>
      </c>
      <c r="D511" s="80">
        <f>D514</f>
        <v>36295.21</v>
      </c>
      <c r="E511" s="76">
        <f>E514</f>
        <v>43967.81</v>
      </c>
      <c r="F511" s="76">
        <f>F514</f>
        <v>41484.879999999997</v>
      </c>
      <c r="G511" s="76">
        <f>G512</f>
        <v>43919.3</v>
      </c>
      <c r="H511" s="76">
        <f>H514</f>
        <v>30600.639999999999</v>
      </c>
      <c r="I511" s="76">
        <f t="shared" ref="I511:J511" si="239">I514</f>
        <v>20000</v>
      </c>
      <c r="J511" s="76">
        <f t="shared" si="239"/>
        <v>20000</v>
      </c>
      <c r="K511" s="15"/>
      <c r="L511" s="3">
        <f t="shared" si="196"/>
        <v>236267.84</v>
      </c>
    </row>
    <row r="512" spans="1:18" ht="16.5">
      <c r="A512" s="263"/>
      <c r="B512" s="263"/>
      <c r="C512" s="38" t="s">
        <v>109</v>
      </c>
      <c r="D512" s="75">
        <f>D511</f>
        <v>36295.21</v>
      </c>
      <c r="E512" s="154">
        <f t="shared" ref="E512:F512" si="240">E511</f>
        <v>43967.81</v>
      </c>
      <c r="F512" s="154">
        <f t="shared" si="240"/>
        <v>41484.879999999997</v>
      </c>
      <c r="G512" s="76">
        <f>G517</f>
        <v>43919.3</v>
      </c>
      <c r="H512" s="75">
        <v>0</v>
      </c>
      <c r="I512" s="75">
        <v>0</v>
      </c>
      <c r="J512" s="52">
        <v>0</v>
      </c>
      <c r="K512" s="15"/>
      <c r="L512" s="3">
        <f t="shared" ref="L512:L605" si="241">E512+F512+G512+H512+I512+J512+D512</f>
        <v>165667.20000000001</v>
      </c>
    </row>
    <row r="513" spans="1:12" ht="16.5">
      <c r="A513" s="263"/>
      <c r="B513" s="263"/>
      <c r="C513" s="38" t="s">
        <v>110</v>
      </c>
      <c r="D513" s="75">
        <v>0</v>
      </c>
      <c r="E513" s="158">
        <v>0</v>
      </c>
      <c r="F513" s="75">
        <v>0</v>
      </c>
      <c r="G513" s="75">
        <v>0</v>
      </c>
      <c r="H513" s="76">
        <f>H517</f>
        <v>30600.639999999999</v>
      </c>
      <c r="I513" s="76">
        <f t="shared" ref="I513:J513" si="242">I517</f>
        <v>20000</v>
      </c>
      <c r="J513" s="76">
        <f t="shared" si="242"/>
        <v>20000</v>
      </c>
      <c r="K513" s="15"/>
      <c r="L513" s="3">
        <f t="shared" si="241"/>
        <v>70600.639999999999</v>
      </c>
    </row>
    <row r="514" spans="1:12" ht="33">
      <c r="A514" s="263"/>
      <c r="B514" s="263"/>
      <c r="C514" s="17" t="s">
        <v>9</v>
      </c>
      <c r="D514" s="80">
        <f>D517</f>
        <v>36295.21</v>
      </c>
      <c r="E514" s="76">
        <f>E517</f>
        <v>43967.81</v>
      </c>
      <c r="F514" s="76">
        <f>F517</f>
        <v>41484.879999999997</v>
      </c>
      <c r="G514" s="76">
        <f t="shared" ref="G514:J514" si="243">G517</f>
        <v>43919.3</v>
      </c>
      <c r="H514" s="76">
        <f t="shared" si="243"/>
        <v>30600.639999999999</v>
      </c>
      <c r="I514" s="76">
        <f t="shared" si="243"/>
        <v>20000</v>
      </c>
      <c r="J514" s="51">
        <f t="shared" si="243"/>
        <v>20000</v>
      </c>
      <c r="K514" s="15"/>
      <c r="L514" s="3">
        <f t="shared" si="241"/>
        <v>236267.84</v>
      </c>
    </row>
    <row r="515" spans="1:12" ht="16.5">
      <c r="A515" s="263"/>
      <c r="B515" s="263"/>
      <c r="C515" s="38" t="s">
        <v>109</v>
      </c>
      <c r="D515" s="154">
        <f>D514</f>
        <v>36295.21</v>
      </c>
      <c r="E515" s="154">
        <f t="shared" ref="E515" si="244">E514</f>
        <v>43967.81</v>
      </c>
      <c r="F515" s="154">
        <f t="shared" ref="F515" si="245">F514</f>
        <v>41484.879999999997</v>
      </c>
      <c r="G515" s="76">
        <f>G517</f>
        <v>43919.3</v>
      </c>
      <c r="H515" s="68">
        <v>0</v>
      </c>
      <c r="I515" s="68">
        <v>0</v>
      </c>
      <c r="J515" s="68">
        <v>0</v>
      </c>
      <c r="K515" s="15"/>
      <c r="L515" s="3"/>
    </row>
    <row r="516" spans="1:12" ht="16.5">
      <c r="A516" s="263"/>
      <c r="B516" s="263"/>
      <c r="C516" s="38" t="s">
        <v>110</v>
      </c>
      <c r="D516" s="154">
        <v>0</v>
      </c>
      <c r="E516" s="158">
        <v>0</v>
      </c>
      <c r="F516" s="154">
        <v>0</v>
      </c>
      <c r="G516" s="154">
        <v>0</v>
      </c>
      <c r="H516" s="76">
        <f>H517</f>
        <v>30600.639999999999</v>
      </c>
      <c r="I516" s="76">
        <f t="shared" ref="I516:J516" si="246">I517</f>
        <v>20000</v>
      </c>
      <c r="J516" s="76">
        <f t="shared" si="246"/>
        <v>20000</v>
      </c>
      <c r="K516" s="15"/>
      <c r="L516" s="3"/>
    </row>
    <row r="517" spans="1:12" ht="82.5">
      <c r="A517" s="263"/>
      <c r="B517" s="263"/>
      <c r="C517" s="129" t="s">
        <v>90</v>
      </c>
      <c r="D517" s="80">
        <v>36295.21</v>
      </c>
      <c r="E517" s="75">
        <v>43967.81</v>
      </c>
      <c r="F517" s="76">
        <v>41484.879999999997</v>
      </c>
      <c r="G517" s="76">
        <v>43919.3</v>
      </c>
      <c r="H517" s="76">
        <v>30600.639999999999</v>
      </c>
      <c r="I517" s="76">
        <v>20000</v>
      </c>
      <c r="J517" s="51">
        <v>20000</v>
      </c>
      <c r="K517" s="15"/>
      <c r="L517" s="3">
        <f t="shared" si="241"/>
        <v>236267.84</v>
      </c>
    </row>
    <row r="518" spans="1:12" ht="16.5">
      <c r="A518" s="263"/>
      <c r="B518" s="263"/>
      <c r="C518" s="38" t="s">
        <v>109</v>
      </c>
      <c r="D518" s="154">
        <f>D517</f>
        <v>36295.21</v>
      </c>
      <c r="E518" s="154">
        <f t="shared" ref="E518" si="247">E517</f>
        <v>43967.81</v>
      </c>
      <c r="F518" s="154">
        <f t="shared" ref="F518" si="248">F517</f>
        <v>41484.879999999997</v>
      </c>
      <c r="G518" s="76">
        <f>G517</f>
        <v>43919.3</v>
      </c>
      <c r="H518" s="68">
        <v>0</v>
      </c>
      <c r="I518" s="68">
        <v>0</v>
      </c>
      <c r="J518" s="68">
        <v>0</v>
      </c>
      <c r="K518" s="15"/>
      <c r="L518" s="3"/>
    </row>
    <row r="519" spans="1:12" ht="16.5">
      <c r="A519" s="263"/>
      <c r="B519" s="263"/>
      <c r="C519" s="38" t="s">
        <v>110</v>
      </c>
      <c r="D519" s="154">
        <v>0</v>
      </c>
      <c r="E519" s="158">
        <v>0</v>
      </c>
      <c r="F519" s="154">
        <v>0</v>
      </c>
      <c r="G519" s="154">
        <v>0</v>
      </c>
      <c r="H519" s="76">
        <f>H517</f>
        <v>30600.639999999999</v>
      </c>
      <c r="I519" s="76">
        <f t="shared" ref="I519:J519" si="249">I517</f>
        <v>20000</v>
      </c>
      <c r="J519" s="76">
        <f t="shared" si="249"/>
        <v>20000</v>
      </c>
      <c r="K519" s="15"/>
      <c r="L519" s="3">
        <f t="shared" si="241"/>
        <v>70600.639999999999</v>
      </c>
    </row>
    <row r="520" spans="1:12" ht="16.5">
      <c r="A520" s="263"/>
      <c r="B520" s="263"/>
      <c r="C520" s="17" t="s">
        <v>15</v>
      </c>
      <c r="D520" s="109">
        <v>0</v>
      </c>
      <c r="E520" s="75">
        <v>0</v>
      </c>
      <c r="F520" s="75">
        <v>0</v>
      </c>
      <c r="G520" s="75">
        <v>0</v>
      </c>
      <c r="H520" s="75">
        <v>0</v>
      </c>
      <c r="I520" s="75">
        <v>0</v>
      </c>
      <c r="J520" s="52">
        <v>0</v>
      </c>
      <c r="K520" s="15"/>
      <c r="L520" s="3">
        <f t="shared" si="241"/>
        <v>0</v>
      </c>
    </row>
    <row r="521" spans="1:12" ht="33">
      <c r="A521" s="263"/>
      <c r="B521" s="263"/>
      <c r="C521" s="17" t="s">
        <v>16</v>
      </c>
      <c r="D521" s="109">
        <v>0</v>
      </c>
      <c r="E521" s="75">
        <v>0</v>
      </c>
      <c r="F521" s="75">
        <v>0</v>
      </c>
      <c r="G521" s="75">
        <v>0</v>
      </c>
      <c r="H521" s="75">
        <v>0</v>
      </c>
      <c r="I521" s="75">
        <v>0</v>
      </c>
      <c r="J521" s="52">
        <v>0</v>
      </c>
      <c r="K521" s="15"/>
      <c r="L521" s="3">
        <f t="shared" si="241"/>
        <v>0</v>
      </c>
    </row>
    <row r="522" spans="1:12" ht="16.5">
      <c r="A522" s="263"/>
      <c r="B522" s="263"/>
      <c r="C522" s="17" t="s">
        <v>12</v>
      </c>
      <c r="D522" s="109">
        <v>0</v>
      </c>
      <c r="E522" s="75">
        <v>0</v>
      </c>
      <c r="F522" s="75">
        <v>0</v>
      </c>
      <c r="G522" s="75">
        <v>0</v>
      </c>
      <c r="H522" s="75">
        <v>0</v>
      </c>
      <c r="I522" s="75">
        <v>0</v>
      </c>
      <c r="J522" s="52">
        <v>0</v>
      </c>
      <c r="K522" s="15"/>
      <c r="L522" s="3">
        <f t="shared" si="241"/>
        <v>0</v>
      </c>
    </row>
    <row r="523" spans="1:12" ht="16.5">
      <c r="A523" s="263"/>
      <c r="B523" s="263"/>
      <c r="C523" s="17" t="s">
        <v>23</v>
      </c>
      <c r="D523" s="109">
        <v>0</v>
      </c>
      <c r="E523" s="75">
        <v>0</v>
      </c>
      <c r="F523" s="75">
        <v>0</v>
      </c>
      <c r="G523" s="75">
        <v>0</v>
      </c>
      <c r="H523" s="75">
        <v>0</v>
      </c>
      <c r="I523" s="75">
        <v>0</v>
      </c>
      <c r="J523" s="52">
        <v>0</v>
      </c>
      <c r="K523" s="15"/>
      <c r="L523" s="3">
        <f t="shared" si="241"/>
        <v>0</v>
      </c>
    </row>
    <row r="524" spans="1:12" ht="33">
      <c r="A524" s="263"/>
      <c r="B524" s="263"/>
      <c r="C524" s="17" t="s">
        <v>14</v>
      </c>
      <c r="D524" s="109">
        <v>0</v>
      </c>
      <c r="E524" s="75">
        <v>0</v>
      </c>
      <c r="F524" s="75">
        <v>0</v>
      </c>
      <c r="G524" s="75">
        <v>0</v>
      </c>
      <c r="H524" s="75">
        <v>0</v>
      </c>
      <c r="I524" s="75">
        <v>0</v>
      </c>
      <c r="J524" s="52">
        <v>0</v>
      </c>
      <c r="K524" s="15"/>
      <c r="L524" s="3">
        <f t="shared" si="241"/>
        <v>0</v>
      </c>
    </row>
    <row r="525" spans="1:12" ht="16.5">
      <c r="A525" s="263" t="s">
        <v>32</v>
      </c>
      <c r="B525" s="263" t="s">
        <v>58</v>
      </c>
      <c r="C525" s="38" t="s">
        <v>111</v>
      </c>
      <c r="D525" s="80">
        <f>D528</f>
        <v>7057.91</v>
      </c>
      <c r="E525" s="76">
        <f t="shared" ref="E525:F525" si="250">E528</f>
        <v>5955.25</v>
      </c>
      <c r="F525" s="76">
        <f t="shared" si="250"/>
        <v>5676.29</v>
      </c>
      <c r="G525" s="76">
        <f>G528</f>
        <v>11309.03</v>
      </c>
      <c r="H525" s="76">
        <f t="shared" ref="H525" si="251">H528</f>
        <v>3023.73</v>
      </c>
      <c r="I525" s="68">
        <f t="shared" ref="I525:J525" si="252">I528</f>
        <v>0</v>
      </c>
      <c r="J525" s="68">
        <f t="shared" si="252"/>
        <v>0</v>
      </c>
      <c r="K525" s="15"/>
      <c r="L525" s="3">
        <f t="shared" si="241"/>
        <v>33022.21</v>
      </c>
    </row>
    <row r="526" spans="1:12" ht="16.5">
      <c r="A526" s="263"/>
      <c r="B526" s="263"/>
      <c r="C526" s="38" t="s">
        <v>109</v>
      </c>
      <c r="D526" s="109">
        <f>D531</f>
        <v>7057.91</v>
      </c>
      <c r="E526" s="154">
        <f t="shared" ref="E526:G526" si="253">E531</f>
        <v>5955.25</v>
      </c>
      <c r="F526" s="154">
        <f t="shared" si="253"/>
        <v>5676.29</v>
      </c>
      <c r="G526" s="154">
        <f t="shared" si="253"/>
        <v>11309.03</v>
      </c>
      <c r="H526" s="68">
        <v>0</v>
      </c>
      <c r="I526" s="68">
        <v>0</v>
      </c>
      <c r="J526" s="68">
        <v>0</v>
      </c>
      <c r="K526" s="15"/>
      <c r="L526" s="3">
        <f t="shared" si="241"/>
        <v>29998.48</v>
      </c>
    </row>
    <row r="527" spans="1:12" ht="16.5">
      <c r="A527" s="263"/>
      <c r="B527" s="263"/>
      <c r="C527" s="38" t="s">
        <v>110</v>
      </c>
      <c r="D527" s="109">
        <v>0</v>
      </c>
      <c r="E527" s="75">
        <v>0</v>
      </c>
      <c r="F527" s="75">
        <v>0</v>
      </c>
      <c r="G527" s="75">
        <v>0</v>
      </c>
      <c r="H527" s="76">
        <f>H531</f>
        <v>3023.73</v>
      </c>
      <c r="I527" s="68">
        <f t="shared" ref="I527:J527" si="254">I531</f>
        <v>0</v>
      </c>
      <c r="J527" s="68">
        <f t="shared" si="254"/>
        <v>0</v>
      </c>
      <c r="K527" s="15"/>
      <c r="L527" s="3">
        <f t="shared" si="241"/>
        <v>3023.73</v>
      </c>
    </row>
    <row r="528" spans="1:12" ht="33">
      <c r="A528" s="263"/>
      <c r="B528" s="263"/>
      <c r="C528" s="17" t="s">
        <v>9</v>
      </c>
      <c r="D528" s="80">
        <f>D531</f>
        <v>7057.91</v>
      </c>
      <c r="E528" s="76">
        <f t="shared" ref="E528:G528" si="255">E531+E533</f>
        <v>5955.25</v>
      </c>
      <c r="F528" s="76">
        <f t="shared" si="255"/>
        <v>5676.29</v>
      </c>
      <c r="G528" s="76">
        <f t="shared" si="255"/>
        <v>11309.03</v>
      </c>
      <c r="H528" s="76">
        <f>H530</f>
        <v>3023.73</v>
      </c>
      <c r="I528" s="68">
        <f t="shared" ref="I528:J528" si="256">I531+I533</f>
        <v>0</v>
      </c>
      <c r="J528" s="68">
        <f t="shared" si="256"/>
        <v>0</v>
      </c>
      <c r="K528" s="15"/>
      <c r="L528" s="3">
        <f t="shared" si="241"/>
        <v>33022.21</v>
      </c>
    </row>
    <row r="529" spans="1:12" ht="16.5">
      <c r="A529" s="263"/>
      <c r="B529" s="263"/>
      <c r="C529" s="38" t="s">
        <v>109</v>
      </c>
      <c r="D529" s="154">
        <f>D531</f>
        <v>7057.91</v>
      </c>
      <c r="E529" s="154">
        <f t="shared" ref="E529:G529" si="257">E531</f>
        <v>5955.25</v>
      </c>
      <c r="F529" s="154">
        <f t="shared" si="257"/>
        <v>5676.29</v>
      </c>
      <c r="G529" s="154">
        <f t="shared" si="257"/>
        <v>11309.03</v>
      </c>
      <c r="H529" s="68">
        <v>0</v>
      </c>
      <c r="I529" s="68">
        <v>0</v>
      </c>
      <c r="J529" s="68">
        <v>0</v>
      </c>
      <c r="K529" s="15"/>
      <c r="L529" s="3"/>
    </row>
    <row r="530" spans="1:12" ht="16.5">
      <c r="A530" s="263"/>
      <c r="B530" s="263"/>
      <c r="C530" s="38" t="s">
        <v>110</v>
      </c>
      <c r="D530" s="154">
        <v>0</v>
      </c>
      <c r="E530" s="154">
        <v>0</v>
      </c>
      <c r="F530" s="154">
        <v>0</v>
      </c>
      <c r="G530" s="154">
        <v>0</v>
      </c>
      <c r="H530" s="76">
        <f>H531</f>
        <v>3023.73</v>
      </c>
      <c r="I530" s="68">
        <f t="shared" ref="I530:J530" si="258">I535</f>
        <v>0</v>
      </c>
      <c r="J530" s="68">
        <f t="shared" si="258"/>
        <v>0</v>
      </c>
      <c r="K530" s="15"/>
      <c r="L530" s="3"/>
    </row>
    <row r="531" spans="1:12" ht="82.5">
      <c r="A531" s="263"/>
      <c r="B531" s="263"/>
      <c r="C531" s="129" t="s">
        <v>90</v>
      </c>
      <c r="D531" s="80">
        <v>7057.91</v>
      </c>
      <c r="E531" s="76">
        <v>5955.25</v>
      </c>
      <c r="F531" s="76">
        <v>5676.29</v>
      </c>
      <c r="G531" s="76">
        <v>11309.03</v>
      </c>
      <c r="H531" s="76">
        <v>3023.73</v>
      </c>
      <c r="I531" s="68">
        <v>0</v>
      </c>
      <c r="J531" s="68">
        <v>0</v>
      </c>
      <c r="K531" s="15"/>
      <c r="L531" s="3">
        <f t="shared" si="241"/>
        <v>33022.21</v>
      </c>
    </row>
    <row r="532" spans="1:12" ht="16.5">
      <c r="A532" s="263"/>
      <c r="B532" s="263"/>
      <c r="C532" s="38" t="s">
        <v>109</v>
      </c>
      <c r="D532" s="154">
        <f>D531</f>
        <v>7057.91</v>
      </c>
      <c r="E532" s="154">
        <f t="shared" ref="E532:G532" si="259">E531</f>
        <v>5955.25</v>
      </c>
      <c r="F532" s="154">
        <f t="shared" si="259"/>
        <v>5676.29</v>
      </c>
      <c r="G532" s="154">
        <f t="shared" si="259"/>
        <v>11309.03</v>
      </c>
      <c r="H532" s="68">
        <v>0</v>
      </c>
      <c r="I532" s="68">
        <v>0</v>
      </c>
      <c r="J532" s="68">
        <v>0</v>
      </c>
      <c r="K532" s="15"/>
      <c r="L532" s="3"/>
    </row>
    <row r="533" spans="1:12" ht="16.5">
      <c r="A533" s="263"/>
      <c r="B533" s="263"/>
      <c r="C533" s="38" t="s">
        <v>110</v>
      </c>
      <c r="D533" s="154">
        <v>0</v>
      </c>
      <c r="E533" s="154">
        <v>0</v>
      </c>
      <c r="F533" s="154">
        <v>0</v>
      </c>
      <c r="G533" s="154">
        <v>0</v>
      </c>
      <c r="H533" s="76">
        <f>H531</f>
        <v>3023.73</v>
      </c>
      <c r="I533" s="68">
        <f t="shared" ref="I533:J533" si="260">I538</f>
        <v>0</v>
      </c>
      <c r="J533" s="68">
        <f t="shared" si="260"/>
        <v>0</v>
      </c>
      <c r="K533" s="15"/>
      <c r="L533" s="3">
        <f t="shared" si="241"/>
        <v>3023.73</v>
      </c>
    </row>
    <row r="534" spans="1:12" ht="16.5">
      <c r="A534" s="263"/>
      <c r="B534" s="263"/>
      <c r="C534" s="17" t="s">
        <v>15</v>
      </c>
      <c r="D534" s="109">
        <v>0</v>
      </c>
      <c r="E534" s="75">
        <v>0</v>
      </c>
      <c r="F534" s="75">
        <v>0</v>
      </c>
      <c r="G534" s="75">
        <v>0</v>
      </c>
      <c r="H534" s="75">
        <v>0</v>
      </c>
      <c r="I534" s="75">
        <v>0</v>
      </c>
      <c r="J534" s="52">
        <v>0</v>
      </c>
      <c r="K534" s="15"/>
      <c r="L534" s="3">
        <f t="shared" si="241"/>
        <v>0</v>
      </c>
    </row>
    <row r="535" spans="1:12" ht="33">
      <c r="A535" s="263"/>
      <c r="B535" s="263"/>
      <c r="C535" s="17" t="s">
        <v>16</v>
      </c>
      <c r="D535" s="109">
        <v>0</v>
      </c>
      <c r="E535" s="75">
        <v>0</v>
      </c>
      <c r="F535" s="75">
        <v>0</v>
      </c>
      <c r="G535" s="75">
        <v>0</v>
      </c>
      <c r="H535" s="75">
        <v>0</v>
      </c>
      <c r="I535" s="75">
        <v>0</v>
      </c>
      <c r="J535" s="52">
        <v>0</v>
      </c>
      <c r="K535" s="15"/>
      <c r="L535" s="3">
        <f t="shared" si="241"/>
        <v>0</v>
      </c>
    </row>
    <row r="536" spans="1:12" ht="16.5">
      <c r="A536" s="263"/>
      <c r="B536" s="263"/>
      <c r="C536" s="17" t="s">
        <v>12</v>
      </c>
      <c r="D536" s="109">
        <v>0</v>
      </c>
      <c r="E536" s="75">
        <v>0</v>
      </c>
      <c r="F536" s="75">
        <v>0</v>
      </c>
      <c r="G536" s="75">
        <v>0</v>
      </c>
      <c r="H536" s="75">
        <v>0</v>
      </c>
      <c r="I536" s="75">
        <v>0</v>
      </c>
      <c r="J536" s="52">
        <v>0</v>
      </c>
      <c r="K536" s="15"/>
      <c r="L536" s="3">
        <f t="shared" si="241"/>
        <v>0</v>
      </c>
    </row>
    <row r="537" spans="1:12" ht="16.5">
      <c r="A537" s="263"/>
      <c r="B537" s="263"/>
      <c r="C537" s="17" t="s">
        <v>23</v>
      </c>
      <c r="D537" s="109">
        <v>0</v>
      </c>
      <c r="E537" s="75">
        <v>0</v>
      </c>
      <c r="F537" s="75">
        <v>0</v>
      </c>
      <c r="G537" s="75">
        <v>0</v>
      </c>
      <c r="H537" s="75">
        <v>0</v>
      </c>
      <c r="I537" s="75">
        <v>0</v>
      </c>
      <c r="J537" s="52">
        <v>0</v>
      </c>
      <c r="K537" s="15"/>
      <c r="L537" s="3">
        <f t="shared" si="241"/>
        <v>0</v>
      </c>
    </row>
    <row r="538" spans="1:12" ht="33">
      <c r="A538" s="263"/>
      <c r="B538" s="268"/>
      <c r="C538" s="17" t="s">
        <v>14</v>
      </c>
      <c r="D538" s="109">
        <v>0</v>
      </c>
      <c r="E538" s="75">
        <v>0</v>
      </c>
      <c r="F538" s="75">
        <v>0</v>
      </c>
      <c r="G538" s="75">
        <v>0</v>
      </c>
      <c r="H538" s="75">
        <v>0</v>
      </c>
      <c r="I538" s="75">
        <v>0</v>
      </c>
      <c r="J538" s="52">
        <v>0</v>
      </c>
      <c r="K538" s="15"/>
      <c r="L538" s="3">
        <f t="shared" si="241"/>
        <v>0</v>
      </c>
    </row>
    <row r="539" spans="1:12" ht="115.5">
      <c r="A539" s="252" t="s">
        <v>162</v>
      </c>
      <c r="B539" s="218" t="s">
        <v>161</v>
      </c>
      <c r="C539" s="185" t="s">
        <v>111</v>
      </c>
      <c r="D539" s="80">
        <f>D542</f>
        <v>0</v>
      </c>
      <c r="E539" s="68">
        <f t="shared" ref="E539:F539" si="261">E542</f>
        <v>0</v>
      </c>
      <c r="F539" s="68">
        <f t="shared" si="261"/>
        <v>0</v>
      </c>
      <c r="G539" s="76">
        <f>G542</f>
        <v>1199.0899999999999</v>
      </c>
      <c r="H539" s="68">
        <f t="shared" ref="H539:J539" si="262">H542</f>
        <v>0</v>
      </c>
      <c r="I539" s="68">
        <f t="shared" si="262"/>
        <v>0</v>
      </c>
      <c r="J539" s="68">
        <f t="shared" si="262"/>
        <v>0</v>
      </c>
      <c r="K539" s="15"/>
      <c r="L539" s="3"/>
    </row>
    <row r="540" spans="1:12" ht="16.5">
      <c r="A540" s="252"/>
      <c r="B540" s="27"/>
      <c r="C540" s="185" t="s">
        <v>109</v>
      </c>
      <c r="D540" s="125">
        <v>0</v>
      </c>
      <c r="E540" s="125">
        <v>0</v>
      </c>
      <c r="F540" s="125">
        <v>0</v>
      </c>
      <c r="G540" s="76">
        <f>G539</f>
        <v>1199.0899999999999</v>
      </c>
      <c r="H540" s="68">
        <v>0</v>
      </c>
      <c r="I540" s="68">
        <v>0</v>
      </c>
      <c r="J540" s="68">
        <v>0</v>
      </c>
      <c r="K540" s="15"/>
      <c r="L540" s="3"/>
    </row>
    <row r="541" spans="1:12" ht="16.5">
      <c r="A541" s="252"/>
      <c r="B541" s="27"/>
      <c r="C541" s="185" t="s">
        <v>110</v>
      </c>
      <c r="D541" s="125">
        <v>0</v>
      </c>
      <c r="E541" s="125">
        <v>0</v>
      </c>
      <c r="F541" s="125">
        <v>0</v>
      </c>
      <c r="G541" s="125">
        <v>0</v>
      </c>
      <c r="H541" s="68">
        <v>0</v>
      </c>
      <c r="I541" s="68">
        <v>0</v>
      </c>
      <c r="J541" s="68">
        <v>0</v>
      </c>
      <c r="K541" s="15"/>
      <c r="L541" s="3"/>
    </row>
    <row r="542" spans="1:12" ht="33">
      <c r="A542" s="252"/>
      <c r="B542" s="27"/>
      <c r="C542" s="22" t="s">
        <v>9</v>
      </c>
      <c r="D542" s="125">
        <v>0</v>
      </c>
      <c r="E542" s="125">
        <v>0</v>
      </c>
      <c r="F542" s="125">
        <v>0</v>
      </c>
      <c r="G542" s="125">
        <f>G544</f>
        <v>1199.0899999999999</v>
      </c>
      <c r="H542" s="125">
        <v>0</v>
      </c>
      <c r="I542" s="125">
        <v>0</v>
      </c>
      <c r="J542" s="125">
        <v>0</v>
      </c>
      <c r="K542" s="15"/>
      <c r="L542" s="3"/>
    </row>
    <row r="543" spans="1:12" ht="16.5">
      <c r="A543" s="252"/>
      <c r="B543" s="27"/>
      <c r="C543" s="185" t="s">
        <v>109</v>
      </c>
      <c r="D543" s="154">
        <f>D542</f>
        <v>0</v>
      </c>
      <c r="E543" s="154">
        <f t="shared" ref="E543:J543" si="263">E542</f>
        <v>0</v>
      </c>
      <c r="F543" s="154">
        <f t="shared" si="263"/>
        <v>0</v>
      </c>
      <c r="G543" s="154">
        <f t="shared" si="263"/>
        <v>1199.0899999999999</v>
      </c>
      <c r="H543" s="154">
        <f t="shared" si="263"/>
        <v>0</v>
      </c>
      <c r="I543" s="154">
        <f t="shared" si="263"/>
        <v>0</v>
      </c>
      <c r="J543" s="154">
        <f t="shared" si="263"/>
        <v>0</v>
      </c>
      <c r="K543" s="15"/>
      <c r="L543" s="3"/>
    </row>
    <row r="544" spans="1:12" ht="82.5">
      <c r="A544" s="252"/>
      <c r="B544" s="27"/>
      <c r="C544" s="22" t="s">
        <v>90</v>
      </c>
      <c r="D544" s="125">
        <v>0</v>
      </c>
      <c r="E544" s="125">
        <v>0</v>
      </c>
      <c r="F544" s="125">
        <v>0</v>
      </c>
      <c r="G544" s="125">
        <v>1199.0899999999999</v>
      </c>
      <c r="H544" s="125">
        <v>0</v>
      </c>
      <c r="I544" s="125">
        <v>0</v>
      </c>
      <c r="J544" s="125">
        <v>0</v>
      </c>
      <c r="K544" s="15"/>
      <c r="L544" s="3"/>
    </row>
    <row r="545" spans="1:12" ht="16.5">
      <c r="A545" s="252"/>
      <c r="B545" s="27"/>
      <c r="C545" s="185" t="s">
        <v>109</v>
      </c>
      <c r="D545" s="68">
        <v>0</v>
      </c>
      <c r="E545" s="68">
        <v>0</v>
      </c>
      <c r="F545" s="68">
        <v>0</v>
      </c>
      <c r="G545" s="76">
        <f>G544</f>
        <v>1199.0899999999999</v>
      </c>
      <c r="H545" s="68">
        <v>0</v>
      </c>
      <c r="I545" s="68">
        <v>0</v>
      </c>
      <c r="J545" s="68">
        <v>0</v>
      </c>
      <c r="K545" s="15"/>
      <c r="L545" s="3"/>
    </row>
    <row r="546" spans="1:12" ht="16.5">
      <c r="A546" s="252"/>
      <c r="B546" s="27"/>
      <c r="C546" s="22" t="s">
        <v>15</v>
      </c>
      <c r="D546" s="125">
        <v>0</v>
      </c>
      <c r="E546" s="125">
        <v>0</v>
      </c>
      <c r="F546" s="125">
        <v>0</v>
      </c>
      <c r="G546" s="125">
        <v>0</v>
      </c>
      <c r="H546" s="125">
        <v>0</v>
      </c>
      <c r="I546" s="125">
        <v>0</v>
      </c>
      <c r="J546" s="125">
        <v>0</v>
      </c>
      <c r="K546" s="15"/>
      <c r="L546" s="3"/>
    </row>
    <row r="547" spans="1:12" ht="33">
      <c r="A547" s="252"/>
      <c r="B547" s="27"/>
      <c r="C547" s="22" t="s">
        <v>16</v>
      </c>
      <c r="D547" s="125">
        <v>0</v>
      </c>
      <c r="E547" s="125">
        <v>0</v>
      </c>
      <c r="F547" s="125">
        <v>0</v>
      </c>
      <c r="G547" s="125">
        <v>0</v>
      </c>
      <c r="H547" s="125">
        <v>0</v>
      </c>
      <c r="I547" s="125">
        <v>0</v>
      </c>
      <c r="J547" s="125">
        <v>0</v>
      </c>
      <c r="K547" s="15"/>
      <c r="L547" s="3"/>
    </row>
    <row r="548" spans="1:12" ht="16.5">
      <c r="A548" s="252"/>
      <c r="B548" s="27"/>
      <c r="C548" s="22" t="s">
        <v>12</v>
      </c>
      <c r="D548" s="125">
        <v>0</v>
      </c>
      <c r="E548" s="125">
        <v>0</v>
      </c>
      <c r="F548" s="125">
        <v>0</v>
      </c>
      <c r="G548" s="125">
        <v>0</v>
      </c>
      <c r="H548" s="125">
        <v>0</v>
      </c>
      <c r="I548" s="125">
        <v>0</v>
      </c>
      <c r="J548" s="125">
        <v>0</v>
      </c>
      <c r="K548" s="15"/>
      <c r="L548" s="3"/>
    </row>
    <row r="549" spans="1:12" ht="16.5">
      <c r="A549" s="252"/>
      <c r="B549" s="27"/>
      <c r="C549" s="22" t="s">
        <v>23</v>
      </c>
      <c r="D549" s="125">
        <v>0</v>
      </c>
      <c r="E549" s="125">
        <v>0</v>
      </c>
      <c r="F549" s="125">
        <v>0</v>
      </c>
      <c r="G549" s="125">
        <v>0</v>
      </c>
      <c r="H549" s="125">
        <v>0</v>
      </c>
      <c r="I549" s="125">
        <v>0</v>
      </c>
      <c r="J549" s="125">
        <v>0</v>
      </c>
      <c r="K549" s="15"/>
      <c r="L549" s="3"/>
    </row>
    <row r="550" spans="1:12" ht="33">
      <c r="A550" s="252"/>
      <c r="B550" s="219"/>
      <c r="C550" s="22" t="s">
        <v>14</v>
      </c>
      <c r="D550" s="125">
        <v>0</v>
      </c>
      <c r="E550" s="125">
        <v>0</v>
      </c>
      <c r="F550" s="125">
        <v>0</v>
      </c>
      <c r="G550" s="125">
        <v>0</v>
      </c>
      <c r="H550" s="125">
        <v>0</v>
      </c>
      <c r="I550" s="125">
        <v>0</v>
      </c>
      <c r="J550" s="125">
        <v>0</v>
      </c>
      <c r="K550" s="15"/>
      <c r="L550" s="3"/>
    </row>
    <row r="551" spans="1:12" ht="16.5">
      <c r="A551" s="263" t="s">
        <v>33</v>
      </c>
      <c r="B551" s="258" t="s">
        <v>163</v>
      </c>
      <c r="C551" s="38" t="s">
        <v>111</v>
      </c>
      <c r="D551" s="76">
        <f t="shared" ref="D551:I551" si="264">D554</f>
        <v>6898.83</v>
      </c>
      <c r="E551" s="76">
        <f t="shared" si="264"/>
        <v>7013.0599999999995</v>
      </c>
      <c r="F551" s="76">
        <f t="shared" si="264"/>
        <v>7101.34</v>
      </c>
      <c r="G551" s="76">
        <f t="shared" si="264"/>
        <v>9128.4500000000007</v>
      </c>
      <c r="H551" s="76">
        <f t="shared" si="264"/>
        <v>12986.83</v>
      </c>
      <c r="I551" s="76">
        <f t="shared" si="264"/>
        <v>6860.5</v>
      </c>
      <c r="J551" s="51">
        <f t="shared" ref="J551" si="265">J554</f>
        <v>6860.5</v>
      </c>
      <c r="K551" s="15"/>
      <c r="L551" s="3">
        <f t="shared" si="241"/>
        <v>56849.51</v>
      </c>
    </row>
    <row r="552" spans="1:12" ht="16.5">
      <c r="A552" s="263"/>
      <c r="B552" s="258"/>
      <c r="C552" s="38" t="s">
        <v>109</v>
      </c>
      <c r="D552" s="76">
        <f>D551</f>
        <v>6898.83</v>
      </c>
      <c r="E552" s="76">
        <f t="shared" ref="E552:G552" si="266">E551</f>
        <v>7013.0599999999995</v>
      </c>
      <c r="F552" s="76">
        <f t="shared" si="266"/>
        <v>7101.34</v>
      </c>
      <c r="G552" s="76">
        <f t="shared" si="266"/>
        <v>9128.4500000000007</v>
      </c>
      <c r="H552" s="75">
        <v>0</v>
      </c>
      <c r="I552" s="75">
        <v>0</v>
      </c>
      <c r="J552" s="52">
        <v>0</v>
      </c>
      <c r="K552" s="15"/>
      <c r="L552" s="3">
        <f t="shared" si="241"/>
        <v>30141.68</v>
      </c>
    </row>
    <row r="553" spans="1:12" ht="16.5">
      <c r="A553" s="263"/>
      <c r="B553" s="258"/>
      <c r="C553" s="38" t="s">
        <v>110</v>
      </c>
      <c r="D553" s="109">
        <v>0</v>
      </c>
      <c r="E553" s="75">
        <v>0</v>
      </c>
      <c r="F553" s="75">
        <v>0</v>
      </c>
      <c r="G553" s="75">
        <v>0</v>
      </c>
      <c r="H553" s="76">
        <f>H551</f>
        <v>12986.83</v>
      </c>
      <c r="I553" s="76">
        <f t="shared" ref="I553:J553" si="267">I551</f>
        <v>6860.5</v>
      </c>
      <c r="J553" s="76">
        <f t="shared" si="267"/>
        <v>6860.5</v>
      </c>
      <c r="K553" s="15"/>
      <c r="L553" s="3">
        <f t="shared" si="241"/>
        <v>26707.83</v>
      </c>
    </row>
    <row r="554" spans="1:12" ht="33">
      <c r="A554" s="263"/>
      <c r="B554" s="258"/>
      <c r="C554" s="17" t="s">
        <v>9</v>
      </c>
      <c r="D554" s="76">
        <f t="shared" ref="D554:F554" si="268">D557+D561</f>
        <v>6898.83</v>
      </c>
      <c r="E554" s="76">
        <f t="shared" si="268"/>
        <v>7013.0599999999995</v>
      </c>
      <c r="F554" s="76">
        <f t="shared" si="268"/>
        <v>7101.34</v>
      </c>
      <c r="G554" s="76">
        <f>G557+G561</f>
        <v>9128.4500000000007</v>
      </c>
      <c r="H554" s="76">
        <f>H557+H561</f>
        <v>12986.83</v>
      </c>
      <c r="I554" s="76">
        <f t="shared" ref="I554" si="269">I557+I561</f>
        <v>6860.5</v>
      </c>
      <c r="J554" s="51">
        <f t="shared" ref="J554" si="270">J557+J561</f>
        <v>6860.5</v>
      </c>
      <c r="K554" s="15"/>
      <c r="L554" s="3">
        <f t="shared" si="241"/>
        <v>56849.51</v>
      </c>
    </row>
    <row r="555" spans="1:12" ht="16.5">
      <c r="A555" s="263"/>
      <c r="B555" s="258"/>
      <c r="C555" s="38" t="s">
        <v>109</v>
      </c>
      <c r="D555" s="76">
        <f>D554</f>
        <v>6898.83</v>
      </c>
      <c r="E555" s="76">
        <f t="shared" ref="E555" si="271">E554</f>
        <v>7013.0599999999995</v>
      </c>
      <c r="F555" s="76">
        <f t="shared" ref="F555" si="272">F554</f>
        <v>7101.34</v>
      </c>
      <c r="G555" s="76">
        <f t="shared" ref="G555" si="273">G554</f>
        <v>9128.4500000000007</v>
      </c>
      <c r="H555" s="154">
        <v>0</v>
      </c>
      <c r="I555" s="154">
        <v>0</v>
      </c>
      <c r="J555" s="154">
        <v>0</v>
      </c>
      <c r="K555" s="15"/>
      <c r="L555" s="3"/>
    </row>
    <row r="556" spans="1:12" ht="16.5">
      <c r="A556" s="263"/>
      <c r="B556" s="258"/>
      <c r="C556" s="38" t="s">
        <v>110</v>
      </c>
      <c r="D556" s="154">
        <v>0</v>
      </c>
      <c r="E556" s="154">
        <v>0</v>
      </c>
      <c r="F556" s="154">
        <v>0</v>
      </c>
      <c r="G556" s="154">
        <v>0</v>
      </c>
      <c r="H556" s="76">
        <f>H554</f>
        <v>12986.83</v>
      </c>
      <c r="I556" s="76">
        <f t="shared" ref="I556:J556" si="274">I554</f>
        <v>6860.5</v>
      </c>
      <c r="J556" s="76">
        <f t="shared" si="274"/>
        <v>6860.5</v>
      </c>
      <c r="K556" s="15"/>
      <c r="L556" s="3"/>
    </row>
    <row r="557" spans="1:12" ht="82.5">
      <c r="A557" s="263"/>
      <c r="B557" s="258"/>
      <c r="C557" s="129" t="s">
        <v>90</v>
      </c>
      <c r="D557" s="76">
        <f>D560</f>
        <v>5598.83</v>
      </c>
      <c r="E557" s="76">
        <f>E560</f>
        <v>5965.98</v>
      </c>
      <c r="F557" s="76">
        <f t="shared" ref="F557" si="275">F560</f>
        <v>5863.84</v>
      </c>
      <c r="G557" s="76">
        <f>G560+G569</f>
        <v>7728.45</v>
      </c>
      <c r="H557" s="76">
        <f>H577+H569</f>
        <v>10986.83</v>
      </c>
      <c r="I557" s="76">
        <f t="shared" ref="I557:J557" si="276">I560+I569</f>
        <v>6860.5</v>
      </c>
      <c r="J557" s="76">
        <f t="shared" si="276"/>
        <v>6860.5</v>
      </c>
      <c r="K557" s="15"/>
      <c r="L557" s="3">
        <f t="shared" si="241"/>
        <v>49864.93</v>
      </c>
    </row>
    <row r="558" spans="1:12" ht="16.5">
      <c r="A558" s="263"/>
      <c r="B558" s="258"/>
      <c r="C558" s="38" t="s">
        <v>109</v>
      </c>
      <c r="D558" s="76">
        <f>D557</f>
        <v>5598.83</v>
      </c>
      <c r="E558" s="76">
        <f t="shared" ref="E558:G558" si="277">E557</f>
        <v>5965.98</v>
      </c>
      <c r="F558" s="76">
        <f t="shared" si="277"/>
        <v>5863.84</v>
      </c>
      <c r="G558" s="76">
        <f t="shared" si="277"/>
        <v>7728.45</v>
      </c>
      <c r="H558" s="154">
        <v>0</v>
      </c>
      <c r="I558" s="154">
        <v>0</v>
      </c>
      <c r="J558" s="154">
        <v>0</v>
      </c>
      <c r="K558" s="15"/>
      <c r="L558" s="3"/>
    </row>
    <row r="559" spans="1:12" ht="16.5">
      <c r="A559" s="263"/>
      <c r="B559" s="258"/>
      <c r="C559" s="38" t="s">
        <v>110</v>
      </c>
      <c r="D559" s="154">
        <v>0</v>
      </c>
      <c r="E559" s="154">
        <v>0</v>
      </c>
      <c r="F559" s="154">
        <v>0</v>
      </c>
      <c r="G559" s="154">
        <v>0</v>
      </c>
      <c r="H559" s="76">
        <f>H557</f>
        <v>10986.83</v>
      </c>
      <c r="I559" s="76">
        <f t="shared" ref="I559:J559" si="278">I557</f>
        <v>6860.5</v>
      </c>
      <c r="J559" s="76">
        <f t="shared" si="278"/>
        <v>6860.5</v>
      </c>
      <c r="K559" s="15"/>
      <c r="L559" s="3"/>
    </row>
    <row r="560" spans="1:12" ht="33">
      <c r="A560" s="263"/>
      <c r="B560" s="258"/>
      <c r="C560" s="22" t="s">
        <v>75</v>
      </c>
      <c r="D560" s="76">
        <f>D586</f>
        <v>5598.83</v>
      </c>
      <c r="E560" s="76">
        <f>E586</f>
        <v>5965.98</v>
      </c>
      <c r="F560" s="76">
        <f>F586</f>
        <v>5863.84</v>
      </c>
      <c r="G560" s="76">
        <f>G586</f>
        <v>7678.45</v>
      </c>
      <c r="H560" s="76">
        <f t="shared" ref="H560:I560" si="279">H586</f>
        <v>5655.1</v>
      </c>
      <c r="I560" s="76">
        <f t="shared" si="279"/>
        <v>5773.8</v>
      </c>
      <c r="J560" s="51">
        <f t="shared" ref="J560" si="280">J586</f>
        <v>5773.8</v>
      </c>
      <c r="K560" s="15"/>
      <c r="L560" s="3">
        <f t="shared" si="241"/>
        <v>42309.8</v>
      </c>
    </row>
    <row r="561" spans="1:12" ht="66">
      <c r="A561" s="263"/>
      <c r="B561" s="258"/>
      <c r="C561" s="129" t="s">
        <v>98</v>
      </c>
      <c r="D561" s="76">
        <f>D571</f>
        <v>1300</v>
      </c>
      <c r="E561" s="76">
        <f>E571</f>
        <v>1047.08</v>
      </c>
      <c r="F561" s="76">
        <f>F571</f>
        <v>1237.5</v>
      </c>
      <c r="G561" s="76">
        <f t="shared" ref="G561:I561" si="281">G571</f>
        <v>1400</v>
      </c>
      <c r="H561" s="76">
        <f>H571</f>
        <v>2000</v>
      </c>
      <c r="I561" s="68">
        <f t="shared" si="281"/>
        <v>0</v>
      </c>
      <c r="J561" s="68">
        <f t="shared" ref="J561" si="282">J571</f>
        <v>0</v>
      </c>
      <c r="K561" s="15"/>
      <c r="L561" s="3">
        <f t="shared" si="241"/>
        <v>6984.58</v>
      </c>
    </row>
    <row r="562" spans="1:12" ht="16.5">
      <c r="A562" s="263"/>
      <c r="B562" s="258"/>
      <c r="C562" s="17" t="s">
        <v>34</v>
      </c>
      <c r="D562" s="109">
        <v>0</v>
      </c>
      <c r="E562" s="75">
        <v>0</v>
      </c>
      <c r="F562" s="75">
        <v>0</v>
      </c>
      <c r="G562" s="68">
        <v>0</v>
      </c>
      <c r="H562" s="75">
        <v>0</v>
      </c>
      <c r="I562" s="75">
        <v>0</v>
      </c>
      <c r="J562" s="52">
        <v>0</v>
      </c>
      <c r="K562" s="15"/>
      <c r="L562" s="3">
        <f t="shared" si="241"/>
        <v>0</v>
      </c>
    </row>
    <row r="563" spans="1:12" ht="33">
      <c r="A563" s="263"/>
      <c r="B563" s="258"/>
      <c r="C563" s="17" t="s">
        <v>16</v>
      </c>
      <c r="D563" s="109">
        <v>0</v>
      </c>
      <c r="E563" s="75">
        <v>0</v>
      </c>
      <c r="F563" s="75">
        <v>0</v>
      </c>
      <c r="G563" s="75">
        <v>0</v>
      </c>
      <c r="H563" s="75">
        <v>0</v>
      </c>
      <c r="I563" s="75">
        <v>0</v>
      </c>
      <c r="J563" s="52">
        <v>0</v>
      </c>
      <c r="K563" s="15"/>
      <c r="L563" s="3">
        <f t="shared" si="241"/>
        <v>0</v>
      </c>
    </row>
    <row r="564" spans="1:12" ht="16.5">
      <c r="A564" s="268"/>
      <c r="B564" s="269"/>
      <c r="C564" s="17" t="s">
        <v>23</v>
      </c>
      <c r="D564" s="109">
        <v>0</v>
      </c>
      <c r="E564" s="75">
        <v>0</v>
      </c>
      <c r="F564" s="75">
        <v>0</v>
      </c>
      <c r="G564" s="75">
        <v>0</v>
      </c>
      <c r="H564" s="75">
        <v>0</v>
      </c>
      <c r="I564" s="75">
        <v>0</v>
      </c>
      <c r="J564" s="52">
        <v>0</v>
      </c>
      <c r="K564" s="15"/>
      <c r="L564" s="3">
        <f t="shared" si="241"/>
        <v>0</v>
      </c>
    </row>
    <row r="565" spans="1:12" ht="66">
      <c r="A565" s="26" t="s">
        <v>35</v>
      </c>
      <c r="B565" s="127" t="s">
        <v>103</v>
      </c>
      <c r="C565" s="38" t="s">
        <v>111</v>
      </c>
      <c r="D565" s="120">
        <f>D568</f>
        <v>1300</v>
      </c>
      <c r="E565" s="76">
        <f t="shared" ref="E565:I565" si="283">E568</f>
        <v>1047.08</v>
      </c>
      <c r="F565" s="76">
        <f t="shared" si="283"/>
        <v>1237.5</v>
      </c>
      <c r="G565" s="76">
        <f t="shared" si="283"/>
        <v>1450</v>
      </c>
      <c r="H565" s="76">
        <f t="shared" si="283"/>
        <v>7331.73</v>
      </c>
      <c r="I565" s="76">
        <f t="shared" si="283"/>
        <v>1086.7</v>
      </c>
      <c r="J565" s="76">
        <f t="shared" ref="J565" si="284">J568</f>
        <v>1086.7</v>
      </c>
      <c r="K565" s="15"/>
      <c r="L565" s="3">
        <f t="shared" si="241"/>
        <v>14539.710000000001</v>
      </c>
    </row>
    <row r="566" spans="1:12" ht="16.5">
      <c r="A566" s="28"/>
      <c r="B566" s="28"/>
      <c r="C566" s="38" t="s">
        <v>109</v>
      </c>
      <c r="D566" s="76">
        <f>D565</f>
        <v>1300</v>
      </c>
      <c r="E566" s="76">
        <f t="shared" ref="E566:G566" si="285">E565</f>
        <v>1047.08</v>
      </c>
      <c r="F566" s="76">
        <f t="shared" si="285"/>
        <v>1237.5</v>
      </c>
      <c r="G566" s="76">
        <f t="shared" si="285"/>
        <v>1450</v>
      </c>
      <c r="H566" s="68">
        <v>0</v>
      </c>
      <c r="I566" s="68">
        <v>0</v>
      </c>
      <c r="J566" s="40">
        <v>0</v>
      </c>
      <c r="K566" s="15"/>
      <c r="L566" s="3">
        <f t="shared" si="241"/>
        <v>5034.58</v>
      </c>
    </row>
    <row r="567" spans="1:12" ht="16.5">
      <c r="A567" s="28"/>
      <c r="B567" s="28"/>
      <c r="C567" s="38" t="s">
        <v>110</v>
      </c>
      <c r="D567" s="75">
        <v>0</v>
      </c>
      <c r="E567" s="121"/>
      <c r="F567" s="68">
        <v>0</v>
      </c>
      <c r="G567" s="68">
        <v>0</v>
      </c>
      <c r="H567" s="76">
        <f>H565</f>
        <v>7331.73</v>
      </c>
      <c r="I567" s="76">
        <f t="shared" ref="I567:J567" si="286">I565</f>
        <v>1086.7</v>
      </c>
      <c r="J567" s="76">
        <f t="shared" si="286"/>
        <v>1086.7</v>
      </c>
      <c r="K567" s="15"/>
      <c r="L567" s="3">
        <f t="shared" si="241"/>
        <v>9505.130000000001</v>
      </c>
    </row>
    <row r="568" spans="1:12" ht="33">
      <c r="A568" s="28"/>
      <c r="B568" s="28"/>
      <c r="C568" s="22" t="s">
        <v>9</v>
      </c>
      <c r="D568" s="120">
        <f>D571</f>
        <v>1300</v>
      </c>
      <c r="E568" s="76">
        <f>E571+E569</f>
        <v>1047.08</v>
      </c>
      <c r="F568" s="76">
        <f>F571</f>
        <v>1237.5</v>
      </c>
      <c r="G568" s="76">
        <f>G571+G569</f>
        <v>1450</v>
      </c>
      <c r="H568" s="76">
        <f>H571+H569</f>
        <v>7331.73</v>
      </c>
      <c r="I568" s="76">
        <f>I571+I569</f>
        <v>1086.7</v>
      </c>
      <c r="J568" s="76">
        <f>J571+J569</f>
        <v>1086.7</v>
      </c>
      <c r="K568" s="15"/>
      <c r="L568" s="3">
        <f t="shared" si="241"/>
        <v>14539.710000000001</v>
      </c>
    </row>
    <row r="569" spans="1:12" ht="82.5">
      <c r="A569" s="28"/>
      <c r="B569" s="28"/>
      <c r="C569" s="129" t="s">
        <v>90</v>
      </c>
      <c r="D569" s="109">
        <v>0</v>
      </c>
      <c r="E569" s="75">
        <v>0</v>
      </c>
      <c r="F569" s="68">
        <v>0</v>
      </c>
      <c r="G569" s="76">
        <v>50</v>
      </c>
      <c r="H569" s="76">
        <v>5331.73</v>
      </c>
      <c r="I569" s="76">
        <v>1086.7</v>
      </c>
      <c r="J569" s="76">
        <v>1086.7</v>
      </c>
      <c r="K569" s="15"/>
      <c r="L569" s="3">
        <f t="shared" si="241"/>
        <v>7555.1299999999992</v>
      </c>
    </row>
    <row r="570" spans="1:12" ht="16.5">
      <c r="A570" s="28"/>
      <c r="B570" s="28"/>
      <c r="C570" s="38" t="s">
        <v>110</v>
      </c>
      <c r="D570" s="155">
        <f>D569</f>
        <v>0</v>
      </c>
      <c r="E570" s="155">
        <f t="shared" ref="E570:J570" si="287">E569</f>
        <v>0</v>
      </c>
      <c r="F570" s="155">
        <f t="shared" si="287"/>
        <v>0</v>
      </c>
      <c r="G570" s="150">
        <f t="shared" si="287"/>
        <v>50</v>
      </c>
      <c r="H570" s="155">
        <f t="shared" si="287"/>
        <v>5331.73</v>
      </c>
      <c r="I570" s="150">
        <f t="shared" si="287"/>
        <v>1086.7</v>
      </c>
      <c r="J570" s="150">
        <f t="shared" si="287"/>
        <v>1086.7</v>
      </c>
      <c r="K570" s="15"/>
      <c r="L570" s="3"/>
    </row>
    <row r="571" spans="1:12" ht="66">
      <c r="A571" s="28"/>
      <c r="B571" s="28"/>
      <c r="C571" s="129" t="s">
        <v>98</v>
      </c>
      <c r="D571" s="120">
        <v>1300</v>
      </c>
      <c r="E571" s="76">
        <v>1047.08</v>
      </c>
      <c r="F571" s="76">
        <v>1237.5</v>
      </c>
      <c r="G571" s="76">
        <v>1400</v>
      </c>
      <c r="H571" s="76">
        <v>2000</v>
      </c>
      <c r="I571" s="68">
        <v>0</v>
      </c>
      <c r="J571" s="68">
        <v>0</v>
      </c>
      <c r="K571" s="15"/>
      <c r="L571" s="3">
        <f t="shared" si="241"/>
        <v>6984.58</v>
      </c>
    </row>
    <row r="572" spans="1:12" ht="16.5">
      <c r="A572" s="28"/>
      <c r="B572" s="28"/>
      <c r="C572" s="38" t="s">
        <v>109</v>
      </c>
      <c r="D572" s="120">
        <f>D571</f>
        <v>1300</v>
      </c>
      <c r="E572" s="120">
        <f t="shared" ref="E572:G572" si="288">E571</f>
        <v>1047.08</v>
      </c>
      <c r="F572" s="120">
        <f t="shared" si="288"/>
        <v>1237.5</v>
      </c>
      <c r="G572" s="120">
        <f t="shared" si="288"/>
        <v>1400</v>
      </c>
      <c r="H572" s="154">
        <v>0</v>
      </c>
      <c r="I572" s="154">
        <v>0</v>
      </c>
      <c r="J572" s="68"/>
      <c r="K572" s="15"/>
      <c r="L572" s="3"/>
    </row>
    <row r="573" spans="1:12" ht="16.5">
      <c r="A573" s="28"/>
      <c r="B573" s="28"/>
      <c r="C573" s="38" t="s">
        <v>110</v>
      </c>
      <c r="D573" s="153">
        <v>0</v>
      </c>
      <c r="E573" s="154">
        <v>0</v>
      </c>
      <c r="F573" s="154">
        <v>0</v>
      </c>
      <c r="G573" s="154">
        <v>0</v>
      </c>
      <c r="H573" s="76">
        <f>H571</f>
        <v>2000</v>
      </c>
      <c r="I573" s="68">
        <f t="shared" ref="I573:J573" si="289">I571</f>
        <v>0</v>
      </c>
      <c r="J573" s="68">
        <f t="shared" si="289"/>
        <v>0</v>
      </c>
      <c r="K573" s="15"/>
      <c r="L573" s="3"/>
    </row>
    <row r="574" spans="1:12" ht="16.5">
      <c r="A574" s="28"/>
      <c r="B574" s="28"/>
      <c r="C574" s="22" t="s">
        <v>34</v>
      </c>
      <c r="D574" s="153">
        <v>0</v>
      </c>
      <c r="E574" s="75">
        <v>0</v>
      </c>
      <c r="F574" s="75">
        <v>0</v>
      </c>
      <c r="G574" s="75">
        <v>0</v>
      </c>
      <c r="H574" s="75">
        <v>0</v>
      </c>
      <c r="I574" s="75">
        <v>0</v>
      </c>
      <c r="J574" s="52">
        <v>0</v>
      </c>
      <c r="K574" s="15"/>
      <c r="L574" s="3">
        <f t="shared" si="241"/>
        <v>0</v>
      </c>
    </row>
    <row r="575" spans="1:12" ht="33">
      <c r="A575" s="28"/>
      <c r="B575" s="28"/>
      <c r="C575" s="22" t="s">
        <v>16</v>
      </c>
      <c r="D575" s="153">
        <v>0</v>
      </c>
      <c r="E575" s="75">
        <v>0</v>
      </c>
      <c r="F575" s="75">
        <v>0</v>
      </c>
      <c r="G575" s="75">
        <v>0</v>
      </c>
      <c r="H575" s="75">
        <v>0</v>
      </c>
      <c r="I575" s="75">
        <v>0</v>
      </c>
      <c r="J575" s="52">
        <v>0</v>
      </c>
      <c r="K575" s="15"/>
      <c r="L575" s="3">
        <f t="shared" si="241"/>
        <v>0</v>
      </c>
    </row>
    <row r="576" spans="1:12" ht="16.5">
      <c r="A576" s="28"/>
      <c r="B576" s="28"/>
      <c r="C576" s="22" t="s">
        <v>23</v>
      </c>
      <c r="D576" s="153">
        <v>0</v>
      </c>
      <c r="E576" s="75">
        <v>0</v>
      </c>
      <c r="F576" s="75">
        <v>0</v>
      </c>
      <c r="G576" s="75">
        <v>0</v>
      </c>
      <c r="H576" s="75">
        <v>0</v>
      </c>
      <c r="I576" s="75">
        <v>0</v>
      </c>
      <c r="J576" s="52">
        <v>0</v>
      </c>
      <c r="K576" s="15"/>
      <c r="L576" s="3">
        <f t="shared" si="241"/>
        <v>0</v>
      </c>
    </row>
    <row r="577" spans="1:12" ht="148.5">
      <c r="A577" s="29" t="s">
        <v>36</v>
      </c>
      <c r="B577" s="26" t="s">
        <v>61</v>
      </c>
      <c r="C577" s="38" t="s">
        <v>111</v>
      </c>
      <c r="D577" s="119">
        <f>D580</f>
        <v>5598.83</v>
      </c>
      <c r="E577" s="76">
        <f t="shared" ref="E577:I577" si="290">E580</f>
        <v>5965.98</v>
      </c>
      <c r="F577" s="76">
        <f t="shared" si="290"/>
        <v>5863.84</v>
      </c>
      <c r="G577" s="76">
        <f t="shared" si="290"/>
        <v>7678.45</v>
      </c>
      <c r="H577" s="76">
        <f t="shared" si="290"/>
        <v>5655.1</v>
      </c>
      <c r="I577" s="76">
        <f t="shared" si="290"/>
        <v>5773.8</v>
      </c>
      <c r="J577" s="76">
        <f t="shared" ref="J577" si="291">J580</f>
        <v>5773.8</v>
      </c>
      <c r="K577" s="15"/>
      <c r="L577" s="3">
        <f t="shared" si="241"/>
        <v>42309.8</v>
      </c>
    </row>
    <row r="578" spans="1:12" ht="16.5">
      <c r="A578" s="30"/>
      <c r="B578" s="28"/>
      <c r="C578" s="38" t="s">
        <v>109</v>
      </c>
      <c r="D578" s="109">
        <f>D577</f>
        <v>5598.83</v>
      </c>
      <c r="E578" s="154">
        <f t="shared" ref="E578:G578" si="292">E577</f>
        <v>5965.98</v>
      </c>
      <c r="F578" s="154">
        <f t="shared" si="292"/>
        <v>5863.84</v>
      </c>
      <c r="G578" s="154">
        <f t="shared" si="292"/>
        <v>7678.45</v>
      </c>
      <c r="H578" s="75">
        <v>0</v>
      </c>
      <c r="I578" s="75">
        <v>0</v>
      </c>
      <c r="J578" s="52">
        <v>0</v>
      </c>
      <c r="K578" s="15"/>
      <c r="L578" s="3">
        <f t="shared" si="241"/>
        <v>25107.1</v>
      </c>
    </row>
    <row r="579" spans="1:12" ht="16.5">
      <c r="A579" s="30"/>
      <c r="B579" s="28"/>
      <c r="C579" s="38" t="s">
        <v>110</v>
      </c>
      <c r="D579" s="109">
        <v>0</v>
      </c>
      <c r="E579" s="75">
        <v>0</v>
      </c>
      <c r="F579" s="75">
        <v>0</v>
      </c>
      <c r="G579" s="75">
        <v>0</v>
      </c>
      <c r="H579" s="76">
        <f>H577</f>
        <v>5655.1</v>
      </c>
      <c r="I579" s="76">
        <f t="shared" ref="I579:J579" si="293">I577</f>
        <v>5773.8</v>
      </c>
      <c r="J579" s="76">
        <f t="shared" si="293"/>
        <v>5773.8</v>
      </c>
      <c r="K579" s="15"/>
      <c r="L579" s="3">
        <f t="shared" si="241"/>
        <v>17202.7</v>
      </c>
    </row>
    <row r="580" spans="1:12" ht="33">
      <c r="A580" s="30"/>
      <c r="B580" s="28"/>
      <c r="C580" s="22" t="s">
        <v>9</v>
      </c>
      <c r="D580" s="119">
        <f t="shared" ref="D580:J580" si="294">D583</f>
        <v>5598.83</v>
      </c>
      <c r="E580" s="76">
        <f t="shared" si="294"/>
        <v>5965.98</v>
      </c>
      <c r="F580" s="76">
        <f t="shared" si="294"/>
        <v>5863.84</v>
      </c>
      <c r="G580" s="76">
        <f t="shared" si="294"/>
        <v>7678.45</v>
      </c>
      <c r="H580" s="76">
        <f t="shared" si="294"/>
        <v>5655.1</v>
      </c>
      <c r="I580" s="76">
        <f t="shared" si="294"/>
        <v>5773.8</v>
      </c>
      <c r="J580" s="51">
        <f t="shared" si="294"/>
        <v>5773.8</v>
      </c>
      <c r="K580" s="15"/>
      <c r="L580" s="3">
        <f t="shared" si="241"/>
        <v>42309.8</v>
      </c>
    </row>
    <row r="581" spans="1:12" ht="16.5">
      <c r="A581" s="30"/>
      <c r="B581" s="28"/>
      <c r="C581" s="38" t="s">
        <v>109</v>
      </c>
      <c r="D581" s="154">
        <f>D580</f>
        <v>5598.83</v>
      </c>
      <c r="E581" s="154">
        <f t="shared" ref="E581" si="295">E580</f>
        <v>5965.98</v>
      </c>
      <c r="F581" s="154">
        <f t="shared" ref="F581" si="296">F580</f>
        <v>5863.84</v>
      </c>
      <c r="G581" s="154">
        <f t="shared" ref="G581" si="297">G580</f>
        <v>7678.45</v>
      </c>
      <c r="H581" s="154">
        <v>0</v>
      </c>
      <c r="I581" s="154">
        <v>0</v>
      </c>
      <c r="J581" s="154">
        <v>0</v>
      </c>
      <c r="K581" s="15"/>
      <c r="L581" s="3"/>
    </row>
    <row r="582" spans="1:12" ht="16.5">
      <c r="A582" s="30"/>
      <c r="B582" s="28"/>
      <c r="C582" s="38" t="s">
        <v>110</v>
      </c>
      <c r="D582" s="154">
        <v>0</v>
      </c>
      <c r="E582" s="154">
        <v>0</v>
      </c>
      <c r="F582" s="154">
        <v>0</v>
      </c>
      <c r="G582" s="154">
        <v>0</v>
      </c>
      <c r="H582" s="76">
        <f>H580</f>
        <v>5655.1</v>
      </c>
      <c r="I582" s="76">
        <f t="shared" ref="I582:J582" si="298">I580</f>
        <v>5773.8</v>
      </c>
      <c r="J582" s="76">
        <f t="shared" si="298"/>
        <v>5773.8</v>
      </c>
      <c r="K582" s="15"/>
      <c r="L582" s="3"/>
    </row>
    <row r="583" spans="1:12" ht="82.5">
      <c r="A583" s="30"/>
      <c r="B583" s="28"/>
      <c r="C583" s="129" t="s">
        <v>90</v>
      </c>
      <c r="D583" s="119">
        <f>D586</f>
        <v>5598.83</v>
      </c>
      <c r="E583" s="76">
        <f t="shared" ref="E583:G583" si="299">E586</f>
        <v>5965.98</v>
      </c>
      <c r="F583" s="76">
        <f t="shared" si="299"/>
        <v>5863.84</v>
      </c>
      <c r="G583" s="76">
        <f t="shared" si="299"/>
        <v>7678.45</v>
      </c>
      <c r="H583" s="76">
        <f t="shared" ref="H583:J583" si="300">H586</f>
        <v>5655.1</v>
      </c>
      <c r="I583" s="76">
        <f t="shared" si="300"/>
        <v>5773.8</v>
      </c>
      <c r="J583" s="51">
        <f t="shared" si="300"/>
        <v>5773.8</v>
      </c>
      <c r="K583" s="15"/>
      <c r="L583" s="3">
        <f t="shared" si="241"/>
        <v>42309.8</v>
      </c>
    </row>
    <row r="584" spans="1:12" ht="16.5">
      <c r="A584" s="30"/>
      <c r="B584" s="28"/>
      <c r="C584" s="38" t="s">
        <v>109</v>
      </c>
      <c r="D584" s="154">
        <f>D583</f>
        <v>5598.83</v>
      </c>
      <c r="E584" s="154">
        <f t="shared" ref="E584" si="301">E583</f>
        <v>5965.98</v>
      </c>
      <c r="F584" s="154">
        <f t="shared" ref="F584" si="302">F583</f>
        <v>5863.84</v>
      </c>
      <c r="G584" s="154">
        <f t="shared" ref="G584" si="303">G583</f>
        <v>7678.45</v>
      </c>
      <c r="H584" s="154">
        <v>0</v>
      </c>
      <c r="I584" s="154">
        <v>0</v>
      </c>
      <c r="J584" s="154">
        <v>0</v>
      </c>
      <c r="K584" s="15"/>
      <c r="L584" s="3"/>
    </row>
    <row r="585" spans="1:12" ht="16.5">
      <c r="A585" s="30"/>
      <c r="B585" s="28"/>
      <c r="C585" s="38" t="s">
        <v>110</v>
      </c>
      <c r="D585" s="154">
        <v>0</v>
      </c>
      <c r="E585" s="154">
        <v>0</v>
      </c>
      <c r="F585" s="154">
        <v>0</v>
      </c>
      <c r="G585" s="154">
        <v>0</v>
      </c>
      <c r="H585" s="76">
        <f>H583</f>
        <v>5655.1</v>
      </c>
      <c r="I585" s="76">
        <f t="shared" ref="I585:J585" si="304">I583</f>
        <v>5773.8</v>
      </c>
      <c r="J585" s="76">
        <f t="shared" si="304"/>
        <v>5773.8</v>
      </c>
      <c r="K585" s="15"/>
      <c r="L585" s="3"/>
    </row>
    <row r="586" spans="1:12" ht="33">
      <c r="A586" s="30"/>
      <c r="B586" s="28"/>
      <c r="C586" s="22" t="s">
        <v>75</v>
      </c>
      <c r="D586" s="119">
        <v>5598.83</v>
      </c>
      <c r="E586" s="76">
        <v>5965.98</v>
      </c>
      <c r="F586" s="76">
        <v>5863.84</v>
      </c>
      <c r="G586" s="76">
        <v>7678.45</v>
      </c>
      <c r="H586" s="76">
        <v>5655.1</v>
      </c>
      <c r="I586" s="76">
        <v>5773.8</v>
      </c>
      <c r="J586" s="76">
        <v>5773.8</v>
      </c>
      <c r="K586" s="15"/>
      <c r="L586" s="3">
        <f t="shared" si="241"/>
        <v>42309.8</v>
      </c>
    </row>
    <row r="587" spans="1:12" ht="66">
      <c r="A587" s="30"/>
      <c r="B587" s="28"/>
      <c r="C587" s="129" t="s">
        <v>98</v>
      </c>
      <c r="D587" s="109">
        <v>0</v>
      </c>
      <c r="E587" s="75">
        <v>0</v>
      </c>
      <c r="F587" s="75">
        <v>0</v>
      </c>
      <c r="G587" s="75">
        <v>0</v>
      </c>
      <c r="H587" s="75">
        <v>0</v>
      </c>
      <c r="I587" s="75">
        <v>0</v>
      </c>
      <c r="J587" s="52">
        <v>0</v>
      </c>
      <c r="K587" s="15"/>
      <c r="L587" s="3">
        <f t="shared" si="241"/>
        <v>0</v>
      </c>
    </row>
    <row r="588" spans="1:12" ht="16.5">
      <c r="A588" s="30"/>
      <c r="B588" s="28"/>
      <c r="C588" s="22" t="s">
        <v>34</v>
      </c>
      <c r="D588" s="109">
        <v>0</v>
      </c>
      <c r="E588" s="75">
        <v>0</v>
      </c>
      <c r="F588" s="75">
        <v>0</v>
      </c>
      <c r="G588" s="75">
        <v>0</v>
      </c>
      <c r="H588" s="75">
        <v>0</v>
      </c>
      <c r="I588" s="75">
        <v>0</v>
      </c>
      <c r="J588" s="52">
        <v>0</v>
      </c>
      <c r="K588" s="15"/>
      <c r="L588" s="3">
        <f t="shared" si="241"/>
        <v>0</v>
      </c>
    </row>
    <row r="589" spans="1:12" ht="33">
      <c r="A589" s="30"/>
      <c r="B589" s="28"/>
      <c r="C589" s="22" t="s">
        <v>16</v>
      </c>
      <c r="D589" s="109">
        <v>0</v>
      </c>
      <c r="E589" s="75">
        <v>0</v>
      </c>
      <c r="F589" s="75">
        <v>0</v>
      </c>
      <c r="G589" s="75">
        <v>0</v>
      </c>
      <c r="H589" s="75">
        <v>0</v>
      </c>
      <c r="I589" s="75">
        <v>0</v>
      </c>
      <c r="J589" s="52">
        <v>0</v>
      </c>
      <c r="K589" s="15"/>
      <c r="L589" s="3">
        <f t="shared" si="241"/>
        <v>0</v>
      </c>
    </row>
    <row r="590" spans="1:12" ht="16.5">
      <c r="A590" s="31"/>
      <c r="B590" s="32"/>
      <c r="C590" s="22" t="s">
        <v>23</v>
      </c>
      <c r="D590" s="109">
        <v>0</v>
      </c>
      <c r="E590" s="75">
        <v>0</v>
      </c>
      <c r="F590" s="75">
        <v>0</v>
      </c>
      <c r="G590" s="75">
        <v>0</v>
      </c>
      <c r="H590" s="75">
        <v>0</v>
      </c>
      <c r="I590" s="75">
        <v>0</v>
      </c>
      <c r="J590" s="52">
        <v>0</v>
      </c>
      <c r="K590" s="15"/>
      <c r="L590" s="3">
        <f t="shared" si="241"/>
        <v>0</v>
      </c>
    </row>
    <row r="591" spans="1:12" ht="16.5">
      <c r="A591" s="263" t="s">
        <v>37</v>
      </c>
      <c r="B591" s="258" t="s">
        <v>164</v>
      </c>
      <c r="C591" s="38" t="s">
        <v>111</v>
      </c>
      <c r="D591" s="117">
        <f>D594</f>
        <v>499.99</v>
      </c>
      <c r="E591" s="76">
        <f>E594</f>
        <v>199.99</v>
      </c>
      <c r="F591" s="76">
        <f>F594</f>
        <v>14865.8</v>
      </c>
      <c r="G591" s="76">
        <f t="shared" ref="G591" si="305">G594</f>
        <v>6092.01</v>
      </c>
      <c r="H591" s="76">
        <f>H594</f>
        <v>3173.1</v>
      </c>
      <c r="I591" s="76">
        <f t="shared" ref="I591:J591" si="306">I594</f>
        <v>2553.3200000000002</v>
      </c>
      <c r="J591" s="76">
        <f t="shared" si="306"/>
        <v>2553.3200000000002</v>
      </c>
      <c r="K591" s="15"/>
      <c r="L591" s="3">
        <f t="shared" si="241"/>
        <v>29937.53</v>
      </c>
    </row>
    <row r="592" spans="1:12" ht="16.5">
      <c r="A592" s="263"/>
      <c r="B592" s="258"/>
      <c r="C592" s="38" t="s">
        <v>109</v>
      </c>
      <c r="D592" s="76">
        <f>D591</f>
        <v>499.99</v>
      </c>
      <c r="E592" s="76">
        <f t="shared" ref="E592:G592" si="307">E591</f>
        <v>199.99</v>
      </c>
      <c r="F592" s="76">
        <f t="shared" si="307"/>
        <v>14865.8</v>
      </c>
      <c r="G592" s="76">
        <f t="shared" si="307"/>
        <v>6092.01</v>
      </c>
      <c r="H592" s="68">
        <v>0</v>
      </c>
      <c r="I592" s="68">
        <v>0</v>
      </c>
      <c r="J592" s="40">
        <v>0</v>
      </c>
      <c r="K592" s="15"/>
      <c r="L592" s="3">
        <f t="shared" si="241"/>
        <v>21657.79</v>
      </c>
    </row>
    <row r="593" spans="1:13" ht="16.5">
      <c r="A593" s="263"/>
      <c r="B593" s="258"/>
      <c r="C593" s="38" t="s">
        <v>110</v>
      </c>
      <c r="D593" s="68">
        <v>0</v>
      </c>
      <c r="E593" s="68">
        <v>0</v>
      </c>
      <c r="F593" s="68">
        <v>0</v>
      </c>
      <c r="G593" s="68">
        <v>0</v>
      </c>
      <c r="H593" s="76">
        <f>H591</f>
        <v>3173.1</v>
      </c>
      <c r="I593" s="76">
        <f t="shared" ref="I593:J593" si="308">I591</f>
        <v>2553.3200000000002</v>
      </c>
      <c r="J593" s="76">
        <f t="shared" si="308"/>
        <v>2553.3200000000002</v>
      </c>
      <c r="K593" s="15"/>
      <c r="L593" s="3">
        <f t="shared" si="241"/>
        <v>8279.74</v>
      </c>
    </row>
    <row r="594" spans="1:13" ht="33">
      <c r="A594" s="263"/>
      <c r="B594" s="258"/>
      <c r="C594" s="17" t="s">
        <v>9</v>
      </c>
      <c r="D594" s="80">
        <f>D597</f>
        <v>499.99</v>
      </c>
      <c r="E594" s="76">
        <f>E597</f>
        <v>199.99</v>
      </c>
      <c r="F594" s="76">
        <f>F597</f>
        <v>14865.8</v>
      </c>
      <c r="G594" s="76">
        <f t="shared" ref="G594" si="309">G597</f>
        <v>6092.01</v>
      </c>
      <c r="H594" s="76">
        <f>H597+H600</f>
        <v>3173.1</v>
      </c>
      <c r="I594" s="76">
        <f t="shared" ref="I594:J594" si="310">I597+I600</f>
        <v>2553.3200000000002</v>
      </c>
      <c r="J594" s="76">
        <f t="shared" si="310"/>
        <v>2553.3200000000002</v>
      </c>
      <c r="K594" s="15"/>
      <c r="L594" s="3">
        <f t="shared" si="241"/>
        <v>29937.53</v>
      </c>
      <c r="M594" s="3"/>
    </row>
    <row r="595" spans="1:13" ht="16.5">
      <c r="A595" s="263"/>
      <c r="B595" s="258"/>
      <c r="C595" s="38" t="s">
        <v>109</v>
      </c>
      <c r="D595" s="76">
        <f>D594</f>
        <v>499.99</v>
      </c>
      <c r="E595" s="76">
        <f t="shared" ref="E595" si="311">E594</f>
        <v>199.99</v>
      </c>
      <c r="F595" s="76">
        <f t="shared" ref="F595" si="312">F594</f>
        <v>14865.8</v>
      </c>
      <c r="G595" s="76">
        <f t="shared" ref="G595" si="313">G594</f>
        <v>6092.01</v>
      </c>
      <c r="H595" s="68">
        <v>0</v>
      </c>
      <c r="I595" s="68">
        <v>0</v>
      </c>
      <c r="J595" s="68">
        <v>0</v>
      </c>
      <c r="K595" s="15"/>
      <c r="L595" s="3"/>
      <c r="M595" s="3"/>
    </row>
    <row r="596" spans="1:13" ht="16.5">
      <c r="A596" s="263"/>
      <c r="B596" s="258"/>
      <c r="C596" s="38" t="s">
        <v>110</v>
      </c>
      <c r="D596" s="68">
        <v>0</v>
      </c>
      <c r="E596" s="68">
        <v>0</v>
      </c>
      <c r="F596" s="68">
        <v>0</v>
      </c>
      <c r="G596" s="68">
        <v>0</v>
      </c>
      <c r="H596" s="76">
        <f>H594</f>
        <v>3173.1</v>
      </c>
      <c r="I596" s="76">
        <f t="shared" ref="I596:J596" si="314">I594</f>
        <v>2553.3200000000002</v>
      </c>
      <c r="J596" s="76">
        <f t="shared" si="314"/>
        <v>2553.3200000000002</v>
      </c>
      <c r="K596" s="15"/>
      <c r="L596" s="3"/>
      <c r="M596" s="3"/>
    </row>
    <row r="597" spans="1:13" ht="82.5">
      <c r="A597" s="263"/>
      <c r="B597" s="258"/>
      <c r="C597" s="129" t="s">
        <v>90</v>
      </c>
      <c r="D597" s="80">
        <f>D612</f>
        <v>499.99</v>
      </c>
      <c r="E597" s="76">
        <v>199.99</v>
      </c>
      <c r="F597" s="76">
        <f>F612+F626</f>
        <v>14865.8</v>
      </c>
      <c r="G597" s="76">
        <f>G612+G626</f>
        <v>6092.01</v>
      </c>
      <c r="H597" s="76">
        <f>H612+H626</f>
        <v>531.9</v>
      </c>
      <c r="I597" s="76">
        <f>I599</f>
        <v>1276.6600000000001</v>
      </c>
      <c r="J597" s="76">
        <f>J599</f>
        <v>1276.6600000000001</v>
      </c>
      <c r="K597" s="15"/>
      <c r="L597" s="3">
        <f t="shared" si="241"/>
        <v>24743.010000000002</v>
      </c>
    </row>
    <row r="598" spans="1:13" ht="16.5">
      <c r="A598" s="263"/>
      <c r="B598" s="258"/>
      <c r="C598" s="38" t="s">
        <v>109</v>
      </c>
      <c r="D598" s="76">
        <f>D597</f>
        <v>499.99</v>
      </c>
      <c r="E598" s="76">
        <f t="shared" ref="E598" si="315">E597</f>
        <v>199.99</v>
      </c>
      <c r="F598" s="76">
        <f t="shared" ref="F598" si="316">F597</f>
        <v>14865.8</v>
      </c>
      <c r="G598" s="76">
        <f t="shared" ref="G598" si="317">G597</f>
        <v>6092.01</v>
      </c>
      <c r="H598" s="68">
        <v>0</v>
      </c>
      <c r="I598" s="68">
        <v>0</v>
      </c>
      <c r="J598" s="68">
        <v>0</v>
      </c>
      <c r="K598" s="15"/>
      <c r="L598" s="3"/>
    </row>
    <row r="599" spans="1:13" ht="16.5">
      <c r="A599" s="263"/>
      <c r="B599" s="258"/>
      <c r="C599" s="38" t="s">
        <v>110</v>
      </c>
      <c r="D599" s="68">
        <v>0</v>
      </c>
      <c r="E599" s="68">
        <v>0</v>
      </c>
      <c r="F599" s="68">
        <v>0</v>
      </c>
      <c r="G599" s="68">
        <v>0</v>
      </c>
      <c r="H599" s="76">
        <f>H597</f>
        <v>531.9</v>
      </c>
      <c r="I599" s="76">
        <f>I600</f>
        <v>1276.6600000000001</v>
      </c>
      <c r="J599" s="76">
        <f>J600</f>
        <v>1276.6600000000001</v>
      </c>
      <c r="K599" s="15"/>
      <c r="L599" s="3"/>
    </row>
    <row r="600" spans="1:13" ht="16.5">
      <c r="A600" s="263"/>
      <c r="B600" s="258"/>
      <c r="C600" s="22" t="s">
        <v>76</v>
      </c>
      <c r="D600" s="109">
        <v>0</v>
      </c>
      <c r="E600" s="75">
        <v>0</v>
      </c>
      <c r="F600" s="76">
        <f>F628+F615</f>
        <v>14865.8</v>
      </c>
      <c r="G600" s="76">
        <f>G597</f>
        <v>6092.01</v>
      </c>
      <c r="H600" s="76">
        <f>H615</f>
        <v>2641.2</v>
      </c>
      <c r="I600" s="76">
        <f>I615</f>
        <v>1276.6600000000001</v>
      </c>
      <c r="J600" s="76">
        <f>J615</f>
        <v>1276.6600000000001</v>
      </c>
      <c r="K600" s="15"/>
      <c r="L600" s="3">
        <f t="shared" si="241"/>
        <v>26152.329999999998</v>
      </c>
    </row>
    <row r="601" spans="1:13" ht="16.5">
      <c r="A601" s="263"/>
      <c r="B601" s="258"/>
      <c r="C601" s="17" t="s">
        <v>18</v>
      </c>
      <c r="D601" s="109">
        <v>0</v>
      </c>
      <c r="E601" s="75">
        <v>0</v>
      </c>
      <c r="F601" s="75">
        <v>0</v>
      </c>
      <c r="G601" s="75">
        <v>0</v>
      </c>
      <c r="H601" s="75">
        <v>0</v>
      </c>
      <c r="I601" s="75">
        <v>0</v>
      </c>
      <c r="J601" s="52">
        <v>0</v>
      </c>
      <c r="K601" s="15"/>
      <c r="L601" s="3">
        <f t="shared" si="241"/>
        <v>0</v>
      </c>
    </row>
    <row r="602" spans="1:13" ht="33">
      <c r="A602" s="263"/>
      <c r="B602" s="258"/>
      <c r="C602" s="17" t="s">
        <v>16</v>
      </c>
      <c r="D602" s="109">
        <v>0</v>
      </c>
      <c r="E602" s="75">
        <v>0</v>
      </c>
      <c r="F602" s="75">
        <v>0</v>
      </c>
      <c r="G602" s="75">
        <v>0</v>
      </c>
      <c r="H602" s="75">
        <v>0</v>
      </c>
      <c r="I602" s="75">
        <v>0</v>
      </c>
      <c r="J602" s="52">
        <v>0</v>
      </c>
      <c r="K602" s="15"/>
      <c r="L602" s="3">
        <f t="shared" si="241"/>
        <v>0</v>
      </c>
    </row>
    <row r="603" spans="1:13" ht="16.5">
      <c r="A603" s="263"/>
      <c r="B603" s="258"/>
      <c r="C603" s="17" t="s">
        <v>12</v>
      </c>
      <c r="D603" s="109">
        <v>0</v>
      </c>
      <c r="E603" s="75">
        <v>0</v>
      </c>
      <c r="F603" s="75">
        <v>0</v>
      </c>
      <c r="G603" s="75">
        <v>0</v>
      </c>
      <c r="H603" s="75">
        <v>0</v>
      </c>
      <c r="I603" s="75">
        <v>0</v>
      </c>
      <c r="J603" s="52">
        <v>0</v>
      </c>
      <c r="K603" s="15"/>
      <c r="L603" s="3">
        <f t="shared" si="241"/>
        <v>0</v>
      </c>
    </row>
    <row r="604" spans="1:13" ht="16.5">
      <c r="A604" s="263"/>
      <c r="B604" s="258"/>
      <c r="C604" s="17" t="s">
        <v>23</v>
      </c>
      <c r="D604" s="109">
        <v>0</v>
      </c>
      <c r="E604" s="75">
        <v>0</v>
      </c>
      <c r="F604" s="75">
        <v>0</v>
      </c>
      <c r="G604" s="75">
        <v>0</v>
      </c>
      <c r="H604" s="75">
        <v>0</v>
      </c>
      <c r="I604" s="75">
        <v>0</v>
      </c>
      <c r="J604" s="52">
        <v>0</v>
      </c>
      <c r="K604" s="15"/>
      <c r="L604" s="3">
        <f t="shared" si="241"/>
        <v>0</v>
      </c>
    </row>
    <row r="605" spans="1:13" ht="33">
      <c r="A605" s="268"/>
      <c r="B605" s="269"/>
      <c r="C605" s="17" t="s">
        <v>14</v>
      </c>
      <c r="D605" s="109">
        <v>0</v>
      </c>
      <c r="E605" s="75">
        <v>0</v>
      </c>
      <c r="F605" s="75">
        <v>0</v>
      </c>
      <c r="G605" s="75">
        <v>0</v>
      </c>
      <c r="H605" s="75">
        <v>0</v>
      </c>
      <c r="I605" s="75">
        <v>0</v>
      </c>
      <c r="J605" s="52">
        <v>0</v>
      </c>
      <c r="K605" s="15"/>
      <c r="L605" s="3">
        <f t="shared" si="241"/>
        <v>0</v>
      </c>
    </row>
    <row r="606" spans="1:13" ht="49.5">
      <c r="A606" s="275" t="s">
        <v>165</v>
      </c>
      <c r="B606" s="20" t="s">
        <v>65</v>
      </c>
      <c r="C606" s="38" t="s">
        <v>111</v>
      </c>
      <c r="D606" s="119">
        <f>D609</f>
        <v>499.99</v>
      </c>
      <c r="E606" s="76">
        <f>E609</f>
        <v>199.99</v>
      </c>
      <c r="F606" s="76">
        <f>F609</f>
        <v>7500</v>
      </c>
      <c r="G606" s="76">
        <f t="shared" ref="G606:H606" si="318">G609</f>
        <v>5507.29</v>
      </c>
      <c r="H606" s="76">
        <f t="shared" si="318"/>
        <v>3173.1</v>
      </c>
      <c r="I606" s="76">
        <f>I609</f>
        <v>1276.6600000000001</v>
      </c>
      <c r="J606" s="51">
        <f>J609</f>
        <v>1276.6600000000001</v>
      </c>
      <c r="K606" s="15"/>
      <c r="L606" s="3">
        <f t="shared" ref="L606:L689" si="319">E606+F606+G606+H606+I606+J606+D606</f>
        <v>19433.690000000002</v>
      </c>
    </row>
    <row r="607" spans="1:13" ht="17.25">
      <c r="A607" s="252"/>
      <c r="B607" s="23"/>
      <c r="C607" s="38" t="s">
        <v>109</v>
      </c>
      <c r="D607" s="76">
        <f>D606</f>
        <v>499.99</v>
      </c>
      <c r="E607" s="76">
        <f t="shared" ref="E607" si="320">E606</f>
        <v>199.99</v>
      </c>
      <c r="F607" s="76">
        <f t="shared" ref="F607" si="321">F606</f>
        <v>7500</v>
      </c>
      <c r="G607" s="76">
        <f t="shared" ref="G607" si="322">G606</f>
        <v>5507.29</v>
      </c>
      <c r="H607" s="68">
        <v>0</v>
      </c>
      <c r="I607" s="68">
        <v>0</v>
      </c>
      <c r="J607" s="68">
        <v>0</v>
      </c>
      <c r="K607" s="15"/>
      <c r="L607" s="3">
        <f t="shared" si="319"/>
        <v>13707.269999999999</v>
      </c>
    </row>
    <row r="608" spans="1:13" ht="17.25">
      <c r="A608" s="252"/>
      <c r="B608" s="23"/>
      <c r="C608" s="38" t="s">
        <v>110</v>
      </c>
      <c r="D608" s="68">
        <v>0</v>
      </c>
      <c r="E608" s="68">
        <v>0</v>
      </c>
      <c r="F608" s="68">
        <v>0</v>
      </c>
      <c r="G608" s="68">
        <v>0</v>
      </c>
      <c r="H608" s="76">
        <f>H606</f>
        <v>3173.1</v>
      </c>
      <c r="I608" s="76">
        <f t="shared" ref="I608:J608" si="323">I606</f>
        <v>1276.6600000000001</v>
      </c>
      <c r="J608" s="76">
        <f t="shared" si="323"/>
        <v>1276.6600000000001</v>
      </c>
      <c r="K608" s="15"/>
      <c r="L608" s="3">
        <f t="shared" si="319"/>
        <v>5726.42</v>
      </c>
    </row>
    <row r="609" spans="1:12" ht="33">
      <c r="A609" s="252"/>
      <c r="B609" s="23"/>
      <c r="C609" s="22" t="s">
        <v>9</v>
      </c>
      <c r="D609" s="119">
        <f>D612</f>
        <v>499.99</v>
      </c>
      <c r="E609" s="76">
        <f>E612</f>
        <v>199.99</v>
      </c>
      <c r="F609" s="76">
        <f>F612</f>
        <v>7500</v>
      </c>
      <c r="G609" s="76">
        <f t="shared" ref="G609" si="324">G612</f>
        <v>5507.29</v>
      </c>
      <c r="H609" s="76">
        <f>H612+H615</f>
        <v>3173.1</v>
      </c>
      <c r="I609" s="76">
        <f t="shared" ref="I609:J609" si="325">I612+I615</f>
        <v>1276.6600000000001</v>
      </c>
      <c r="J609" s="76">
        <f t="shared" si="325"/>
        <v>1276.6600000000001</v>
      </c>
      <c r="K609" s="15"/>
      <c r="L609" s="3">
        <f t="shared" si="319"/>
        <v>19433.690000000002</v>
      </c>
    </row>
    <row r="610" spans="1:12" ht="17.25">
      <c r="A610" s="252"/>
      <c r="B610" s="23"/>
      <c r="C610" s="38" t="s">
        <v>109</v>
      </c>
      <c r="D610" s="76">
        <f>D609</f>
        <v>499.99</v>
      </c>
      <c r="E610" s="76">
        <f t="shared" ref="E610" si="326">E609</f>
        <v>199.99</v>
      </c>
      <c r="F610" s="76">
        <f t="shared" ref="F610" si="327">F609</f>
        <v>7500</v>
      </c>
      <c r="G610" s="76">
        <f t="shared" ref="G610" si="328">G609</f>
        <v>5507.29</v>
      </c>
      <c r="H610" s="68">
        <v>0</v>
      </c>
      <c r="I610" s="68">
        <v>0</v>
      </c>
      <c r="J610" s="68">
        <v>0</v>
      </c>
      <c r="K610" s="15"/>
      <c r="L610" s="3"/>
    </row>
    <row r="611" spans="1:12" ht="17.25">
      <c r="A611" s="252"/>
      <c r="B611" s="23"/>
      <c r="C611" s="38" t="s">
        <v>110</v>
      </c>
      <c r="D611" s="68">
        <v>0</v>
      </c>
      <c r="E611" s="68">
        <v>0</v>
      </c>
      <c r="F611" s="68">
        <v>0</v>
      </c>
      <c r="G611" s="68">
        <v>0</v>
      </c>
      <c r="H611" s="76">
        <f>H609</f>
        <v>3173.1</v>
      </c>
      <c r="I611" s="76">
        <f t="shared" ref="I611:J611" si="329">I609</f>
        <v>1276.6600000000001</v>
      </c>
      <c r="J611" s="76">
        <f t="shared" si="329"/>
        <v>1276.6600000000001</v>
      </c>
      <c r="K611" s="15"/>
      <c r="L611" s="3"/>
    </row>
    <row r="612" spans="1:12" ht="82.5">
      <c r="A612" s="252"/>
      <c r="B612" s="23"/>
      <c r="C612" s="129" t="s">
        <v>90</v>
      </c>
      <c r="D612" s="119">
        <v>499.99</v>
      </c>
      <c r="E612" s="76">
        <v>199.99</v>
      </c>
      <c r="F612" s="76">
        <f>F615</f>
        <v>7500</v>
      </c>
      <c r="G612" s="76">
        <f>G615</f>
        <v>5507.29</v>
      </c>
      <c r="H612" s="76">
        <v>531.9</v>
      </c>
      <c r="I612" s="68">
        <v>0</v>
      </c>
      <c r="J612" s="68">
        <v>0</v>
      </c>
      <c r="K612" s="15"/>
      <c r="L612" s="3">
        <f t="shared" si="319"/>
        <v>14239.169999999998</v>
      </c>
    </row>
    <row r="613" spans="1:12" ht="17.25">
      <c r="A613" s="252"/>
      <c r="B613" s="23"/>
      <c r="C613" s="38" t="s">
        <v>109</v>
      </c>
      <c r="D613" s="76">
        <f>D612</f>
        <v>499.99</v>
      </c>
      <c r="E613" s="76">
        <f t="shared" ref="E613" si="330">E612</f>
        <v>199.99</v>
      </c>
      <c r="F613" s="76">
        <f t="shared" ref="F613" si="331">F612</f>
        <v>7500</v>
      </c>
      <c r="G613" s="76">
        <f t="shared" ref="G613" si="332">G612</f>
        <v>5507.29</v>
      </c>
      <c r="H613" s="68">
        <v>0</v>
      </c>
      <c r="I613" s="68">
        <v>0</v>
      </c>
      <c r="J613" s="68">
        <v>0</v>
      </c>
      <c r="K613" s="15"/>
      <c r="L613" s="3"/>
    </row>
    <row r="614" spans="1:12" ht="17.25">
      <c r="A614" s="252"/>
      <c r="B614" s="23"/>
      <c r="C614" s="38" t="s">
        <v>110</v>
      </c>
      <c r="D614" s="68">
        <v>0</v>
      </c>
      <c r="E614" s="68">
        <v>0</v>
      </c>
      <c r="F614" s="68">
        <v>0</v>
      </c>
      <c r="G614" s="68">
        <v>0</v>
      </c>
      <c r="H614" s="76">
        <f>H612</f>
        <v>531.9</v>
      </c>
      <c r="I614" s="76">
        <f t="shared" ref="I614:J614" si="333">I612</f>
        <v>0</v>
      </c>
      <c r="J614" s="76">
        <f t="shared" si="333"/>
        <v>0</v>
      </c>
      <c r="K614" s="15"/>
      <c r="L614" s="3"/>
    </row>
    <row r="615" spans="1:12" ht="17.25">
      <c r="A615" s="252"/>
      <c r="B615" s="23"/>
      <c r="C615" s="22" t="s">
        <v>76</v>
      </c>
      <c r="D615" s="109">
        <f t="shared" ref="D615:E615" si="334">D650</f>
        <v>0</v>
      </c>
      <c r="E615" s="75">
        <f t="shared" si="334"/>
        <v>0</v>
      </c>
      <c r="F615" s="76">
        <v>7500</v>
      </c>
      <c r="G615" s="76">
        <v>5507.29</v>
      </c>
      <c r="H615" s="76">
        <v>2641.2</v>
      </c>
      <c r="I615" s="76">
        <f>I617</f>
        <v>1276.6600000000001</v>
      </c>
      <c r="J615" s="76">
        <f>J617</f>
        <v>1276.6600000000001</v>
      </c>
      <c r="K615" s="15"/>
      <c r="L615" s="3">
        <f t="shared" si="319"/>
        <v>18201.810000000001</v>
      </c>
    </row>
    <row r="616" spans="1:12" ht="17.25">
      <c r="A616" s="252"/>
      <c r="B616" s="23"/>
      <c r="C616" s="38" t="s">
        <v>109</v>
      </c>
      <c r="D616" s="154">
        <f>D615</f>
        <v>0</v>
      </c>
      <c r="E616" s="154">
        <f t="shared" ref="E616:G616" si="335">E615</f>
        <v>0</v>
      </c>
      <c r="F616" s="76">
        <f t="shared" si="335"/>
        <v>7500</v>
      </c>
      <c r="G616" s="154">
        <f t="shared" si="335"/>
        <v>5507.29</v>
      </c>
      <c r="H616" s="154">
        <v>0</v>
      </c>
      <c r="I616" s="154">
        <v>0</v>
      </c>
      <c r="J616" s="154">
        <v>0</v>
      </c>
      <c r="K616" s="15"/>
      <c r="L616" s="3"/>
    </row>
    <row r="617" spans="1:12" ht="17.25">
      <c r="A617" s="252"/>
      <c r="B617" s="23"/>
      <c r="C617" s="38" t="s">
        <v>110</v>
      </c>
      <c r="D617" s="154">
        <v>0</v>
      </c>
      <c r="E617" s="154">
        <v>0</v>
      </c>
      <c r="F617" s="154">
        <v>0</v>
      </c>
      <c r="G617" s="154">
        <v>0</v>
      </c>
      <c r="H617" s="76">
        <f>H615</f>
        <v>2641.2</v>
      </c>
      <c r="I617" s="76">
        <v>1276.6600000000001</v>
      </c>
      <c r="J617" s="76">
        <v>1276.6600000000001</v>
      </c>
      <c r="K617" s="15"/>
      <c r="L617" s="3"/>
    </row>
    <row r="618" spans="1:12" ht="33">
      <c r="A618" s="252"/>
      <c r="B618" s="23"/>
      <c r="C618" s="22" t="s">
        <v>16</v>
      </c>
      <c r="D618" s="109">
        <v>0</v>
      </c>
      <c r="E618" s="75">
        <v>0</v>
      </c>
      <c r="F618" s="75">
        <v>0</v>
      </c>
      <c r="G618" s="75">
        <v>0</v>
      </c>
      <c r="H618" s="75">
        <v>0</v>
      </c>
      <c r="I618" s="75">
        <v>0</v>
      </c>
      <c r="J618" s="52">
        <v>0</v>
      </c>
      <c r="K618" s="15"/>
      <c r="L618" s="3">
        <f t="shared" si="319"/>
        <v>0</v>
      </c>
    </row>
    <row r="619" spans="1:12" ht="17.25">
      <c r="A619" s="252"/>
      <c r="B619" s="23"/>
      <c r="C619" s="22" t="s">
        <v>12</v>
      </c>
      <c r="D619" s="109">
        <v>0</v>
      </c>
      <c r="E619" s="75">
        <v>0</v>
      </c>
      <c r="F619" s="75">
        <v>0</v>
      </c>
      <c r="G619" s="75">
        <v>0</v>
      </c>
      <c r="H619" s="75">
        <v>0</v>
      </c>
      <c r="I619" s="75">
        <v>0</v>
      </c>
      <c r="J619" s="52">
        <v>0</v>
      </c>
      <c r="K619" s="15"/>
      <c r="L619" s="3">
        <f t="shared" si="319"/>
        <v>0</v>
      </c>
    </row>
    <row r="620" spans="1:12" ht="17.25">
      <c r="A620" s="252"/>
      <c r="B620" s="25"/>
      <c r="C620" s="22" t="s">
        <v>23</v>
      </c>
      <c r="D620" s="109">
        <v>0</v>
      </c>
      <c r="E620" s="75">
        <v>0</v>
      </c>
      <c r="F620" s="75">
        <v>0</v>
      </c>
      <c r="G620" s="75">
        <v>0</v>
      </c>
      <c r="H620" s="75">
        <v>0</v>
      </c>
      <c r="I620" s="75">
        <v>0</v>
      </c>
      <c r="J620" s="52">
        <v>0</v>
      </c>
      <c r="K620" s="15"/>
      <c r="L620" s="3">
        <f t="shared" si="319"/>
        <v>0</v>
      </c>
    </row>
    <row r="621" spans="1:12" ht="49.5">
      <c r="A621" s="252" t="s">
        <v>166</v>
      </c>
      <c r="B621" s="20" t="s">
        <v>79</v>
      </c>
      <c r="C621" s="38" t="s">
        <v>111</v>
      </c>
      <c r="D621" s="68">
        <f>D624</f>
        <v>0</v>
      </c>
      <c r="E621" s="68">
        <f>E624</f>
        <v>0</v>
      </c>
      <c r="F621" s="76">
        <f>F624</f>
        <v>7365.8</v>
      </c>
      <c r="G621" s="76">
        <f t="shared" ref="G621:H621" si="336">G624</f>
        <v>584.72</v>
      </c>
      <c r="H621" s="68">
        <f t="shared" si="336"/>
        <v>0</v>
      </c>
      <c r="I621" s="68">
        <v>0</v>
      </c>
      <c r="J621" s="59">
        <v>0</v>
      </c>
      <c r="K621" s="15"/>
      <c r="L621" s="3">
        <f t="shared" si="319"/>
        <v>7950.52</v>
      </c>
    </row>
    <row r="622" spans="1:12" ht="17.25">
      <c r="A622" s="252"/>
      <c r="B622" s="23"/>
      <c r="C622" s="38" t="s">
        <v>109</v>
      </c>
      <c r="D622" s="68">
        <v>0</v>
      </c>
      <c r="E622" s="68">
        <v>0</v>
      </c>
      <c r="F622" s="76">
        <f>F621</f>
        <v>7365.8</v>
      </c>
      <c r="G622" s="76">
        <f>G621</f>
        <v>584.72</v>
      </c>
      <c r="H622" s="68">
        <v>0</v>
      </c>
      <c r="I622" s="68">
        <v>0</v>
      </c>
      <c r="J622" s="59">
        <v>0</v>
      </c>
      <c r="K622" s="15"/>
      <c r="L622" s="3">
        <f t="shared" si="319"/>
        <v>7950.52</v>
      </c>
    </row>
    <row r="623" spans="1:12" ht="17.25">
      <c r="A623" s="252"/>
      <c r="B623" s="23"/>
      <c r="C623" s="38" t="s">
        <v>110</v>
      </c>
      <c r="D623" s="68">
        <v>0</v>
      </c>
      <c r="E623" s="68">
        <v>0</v>
      </c>
      <c r="F623" s="68">
        <v>0</v>
      </c>
      <c r="G623" s="68">
        <v>0</v>
      </c>
      <c r="H623" s="68">
        <v>0</v>
      </c>
      <c r="I623" s="68">
        <v>0</v>
      </c>
      <c r="J623" s="59">
        <v>0</v>
      </c>
      <c r="K623" s="15"/>
      <c r="L623" s="3">
        <f t="shared" si="319"/>
        <v>0</v>
      </c>
    </row>
    <row r="624" spans="1:12" ht="33">
      <c r="A624" s="252"/>
      <c r="B624" s="23"/>
      <c r="C624" s="22" t="s">
        <v>9</v>
      </c>
      <c r="D624" s="109">
        <v>0</v>
      </c>
      <c r="E624" s="75">
        <v>0</v>
      </c>
      <c r="F624" s="76">
        <f>F626</f>
        <v>7365.8</v>
      </c>
      <c r="G624" s="75">
        <f>G626</f>
        <v>584.72</v>
      </c>
      <c r="H624" s="75">
        <v>0</v>
      </c>
      <c r="I624" s="68">
        <v>0</v>
      </c>
      <c r="J624" s="59">
        <v>0</v>
      </c>
      <c r="K624" s="15"/>
      <c r="L624" s="3">
        <f t="shared" si="319"/>
        <v>7950.52</v>
      </c>
    </row>
    <row r="625" spans="1:12" ht="17.25">
      <c r="A625" s="252"/>
      <c r="B625" s="23"/>
      <c r="C625" s="38" t="s">
        <v>109</v>
      </c>
      <c r="D625" s="68">
        <v>0</v>
      </c>
      <c r="E625" s="68">
        <v>0</v>
      </c>
      <c r="F625" s="76">
        <f>F624</f>
        <v>7365.8</v>
      </c>
      <c r="G625" s="68">
        <v>0</v>
      </c>
      <c r="H625" s="68">
        <v>0</v>
      </c>
      <c r="I625" s="68">
        <v>0</v>
      </c>
      <c r="J625" s="68">
        <v>0</v>
      </c>
      <c r="K625" s="15"/>
      <c r="L625" s="3"/>
    </row>
    <row r="626" spans="1:12" ht="82.5">
      <c r="A626" s="252"/>
      <c r="B626" s="23"/>
      <c r="C626" s="129" t="s">
        <v>90</v>
      </c>
      <c r="D626" s="109">
        <v>0</v>
      </c>
      <c r="E626" s="75">
        <v>0</v>
      </c>
      <c r="F626" s="76">
        <f>F628</f>
        <v>7365.8</v>
      </c>
      <c r="G626" s="75">
        <f>G628</f>
        <v>584.72</v>
      </c>
      <c r="H626" s="75">
        <v>0</v>
      </c>
      <c r="I626" s="68">
        <v>0</v>
      </c>
      <c r="J626" s="59">
        <v>0</v>
      </c>
      <c r="K626" s="15"/>
      <c r="L626" s="3">
        <f t="shared" si="319"/>
        <v>7950.52</v>
      </c>
    </row>
    <row r="627" spans="1:12" ht="17.25">
      <c r="A627" s="252"/>
      <c r="B627" s="23"/>
      <c r="C627" s="38" t="s">
        <v>109</v>
      </c>
      <c r="D627" s="68">
        <v>0</v>
      </c>
      <c r="E627" s="68">
        <v>0</v>
      </c>
      <c r="F627" s="76">
        <f>F626</f>
        <v>7365.8</v>
      </c>
      <c r="G627" s="76">
        <f>G626</f>
        <v>584.72</v>
      </c>
      <c r="H627" s="68">
        <v>0</v>
      </c>
      <c r="I627" s="68">
        <v>0</v>
      </c>
      <c r="J627" s="68">
        <v>0</v>
      </c>
      <c r="K627" s="15"/>
      <c r="L627" s="3">
        <f t="shared" si="319"/>
        <v>7950.52</v>
      </c>
    </row>
    <row r="628" spans="1:12" ht="17.25">
      <c r="A628" s="252"/>
      <c r="B628" s="23"/>
      <c r="C628" s="22" t="s">
        <v>76</v>
      </c>
      <c r="D628" s="109">
        <v>0</v>
      </c>
      <c r="E628" s="75">
        <v>0</v>
      </c>
      <c r="F628" s="76">
        <v>7365.8</v>
      </c>
      <c r="G628" s="75">
        <v>584.72</v>
      </c>
      <c r="H628" s="75">
        <v>0</v>
      </c>
      <c r="I628" s="68">
        <v>0</v>
      </c>
      <c r="J628" s="59">
        <v>0</v>
      </c>
      <c r="K628" s="15"/>
      <c r="L628" s="3">
        <f t="shared" si="319"/>
        <v>7950.52</v>
      </c>
    </row>
    <row r="629" spans="1:12" ht="33">
      <c r="A629" s="252"/>
      <c r="B629" s="23"/>
      <c r="C629" s="22" t="s">
        <v>16</v>
      </c>
      <c r="D629" s="109">
        <v>0</v>
      </c>
      <c r="E629" s="75">
        <v>0</v>
      </c>
      <c r="F629" s="75">
        <v>0</v>
      </c>
      <c r="G629" s="75">
        <v>0</v>
      </c>
      <c r="H629" s="75">
        <v>0</v>
      </c>
      <c r="I629" s="75">
        <v>0</v>
      </c>
      <c r="J629" s="52">
        <v>0</v>
      </c>
      <c r="K629" s="15"/>
      <c r="L629" s="3">
        <f t="shared" si="319"/>
        <v>0</v>
      </c>
    </row>
    <row r="630" spans="1:12" ht="17.25">
      <c r="A630" s="252"/>
      <c r="B630" s="23"/>
      <c r="C630" s="22" t="s">
        <v>12</v>
      </c>
      <c r="D630" s="109">
        <v>0</v>
      </c>
      <c r="E630" s="75">
        <v>0</v>
      </c>
      <c r="F630" s="75">
        <v>0</v>
      </c>
      <c r="G630" s="75">
        <v>0</v>
      </c>
      <c r="H630" s="75">
        <v>0</v>
      </c>
      <c r="I630" s="75">
        <v>0</v>
      </c>
      <c r="J630" s="52">
        <v>0</v>
      </c>
      <c r="K630" s="15"/>
      <c r="L630" s="3">
        <f t="shared" si="319"/>
        <v>0</v>
      </c>
    </row>
    <row r="631" spans="1:12" ht="17.25">
      <c r="A631" s="252"/>
      <c r="B631" s="25"/>
      <c r="C631" s="22" t="s">
        <v>23</v>
      </c>
      <c r="D631" s="109">
        <v>0</v>
      </c>
      <c r="E631" s="75">
        <v>0</v>
      </c>
      <c r="F631" s="75">
        <v>0</v>
      </c>
      <c r="G631" s="75">
        <v>0</v>
      </c>
      <c r="H631" s="75">
        <v>0</v>
      </c>
      <c r="I631" s="75">
        <v>0</v>
      </c>
      <c r="J631" s="52">
        <v>0</v>
      </c>
      <c r="K631" s="15"/>
      <c r="L631" s="3">
        <f t="shared" si="319"/>
        <v>0</v>
      </c>
    </row>
    <row r="632" spans="1:12" ht="82.5">
      <c r="A632" s="252" t="s">
        <v>38</v>
      </c>
      <c r="B632" s="42" t="s">
        <v>167</v>
      </c>
      <c r="C632" s="38" t="s">
        <v>111</v>
      </c>
      <c r="D632" s="120">
        <f>D635</f>
        <v>24032.22</v>
      </c>
      <c r="E632" s="76">
        <f t="shared" ref="E632:I632" si="337">E635</f>
        <v>29402.43</v>
      </c>
      <c r="F632" s="76">
        <f t="shared" si="337"/>
        <v>31721.66</v>
      </c>
      <c r="G632" s="76">
        <f t="shared" si="337"/>
        <v>44343.98</v>
      </c>
      <c r="H632" s="76">
        <f t="shared" si="337"/>
        <v>41800.950000000004</v>
      </c>
      <c r="I632" s="76">
        <f t="shared" si="337"/>
        <v>33354.81</v>
      </c>
      <c r="J632" s="51">
        <f t="shared" ref="J632" si="338">J635</f>
        <v>33362.36</v>
      </c>
      <c r="K632" s="15"/>
      <c r="L632" s="3">
        <f t="shared" si="319"/>
        <v>238018.41</v>
      </c>
    </row>
    <row r="633" spans="1:12" ht="17.25">
      <c r="A633" s="252"/>
      <c r="B633" s="23"/>
      <c r="C633" s="38" t="s">
        <v>109</v>
      </c>
      <c r="D633" s="76">
        <f>D632</f>
        <v>24032.22</v>
      </c>
      <c r="E633" s="76">
        <f t="shared" ref="E633:G633" si="339">E632</f>
        <v>29402.43</v>
      </c>
      <c r="F633" s="76">
        <f t="shared" si="339"/>
        <v>31721.66</v>
      </c>
      <c r="G633" s="76">
        <f t="shared" si="339"/>
        <v>44343.98</v>
      </c>
      <c r="H633" s="75">
        <v>0</v>
      </c>
      <c r="I633" s="75">
        <v>0</v>
      </c>
      <c r="J633" s="52">
        <v>0</v>
      </c>
      <c r="K633" s="15"/>
      <c r="L633" s="3">
        <f t="shared" si="319"/>
        <v>129500.29000000001</v>
      </c>
    </row>
    <row r="634" spans="1:12" ht="17.25">
      <c r="A634" s="252"/>
      <c r="B634" s="23"/>
      <c r="C634" s="38" t="s">
        <v>110</v>
      </c>
      <c r="D634" s="109">
        <v>0</v>
      </c>
      <c r="E634" s="75">
        <v>0</v>
      </c>
      <c r="F634" s="75">
        <v>0</v>
      </c>
      <c r="G634" s="75">
        <v>0</v>
      </c>
      <c r="H634" s="76">
        <f>H632</f>
        <v>41800.950000000004</v>
      </c>
      <c r="I634" s="76">
        <f t="shared" ref="I634:J634" si="340">I632</f>
        <v>33354.81</v>
      </c>
      <c r="J634" s="76">
        <f t="shared" si="340"/>
        <v>33362.36</v>
      </c>
      <c r="K634" s="15"/>
      <c r="L634" s="3">
        <f t="shared" si="319"/>
        <v>108518.12000000001</v>
      </c>
    </row>
    <row r="635" spans="1:12" ht="33">
      <c r="A635" s="252"/>
      <c r="B635" s="23"/>
      <c r="C635" s="22" t="s">
        <v>9</v>
      </c>
      <c r="D635" s="76">
        <f>D638</f>
        <v>24032.22</v>
      </c>
      <c r="E635" s="76">
        <f>E638</f>
        <v>29402.43</v>
      </c>
      <c r="F635" s="76">
        <f t="shared" ref="F635:J635" si="341">F638</f>
        <v>31721.66</v>
      </c>
      <c r="G635" s="76">
        <f t="shared" si="341"/>
        <v>44343.98</v>
      </c>
      <c r="H635" s="76">
        <f t="shared" si="341"/>
        <v>41800.950000000004</v>
      </c>
      <c r="I635" s="76">
        <f t="shared" si="341"/>
        <v>33354.81</v>
      </c>
      <c r="J635" s="51">
        <f t="shared" si="341"/>
        <v>33362.36</v>
      </c>
      <c r="K635" s="15"/>
      <c r="L635" s="3">
        <f t="shared" si="319"/>
        <v>238018.41</v>
      </c>
    </row>
    <row r="636" spans="1:12" ht="17.25">
      <c r="A636" s="252"/>
      <c r="B636" s="23"/>
      <c r="C636" s="38" t="s">
        <v>109</v>
      </c>
      <c r="D636" s="76">
        <f>D635</f>
        <v>24032.22</v>
      </c>
      <c r="E636" s="76">
        <f t="shared" ref="E636" si="342">E635</f>
        <v>29402.43</v>
      </c>
      <c r="F636" s="76">
        <f t="shared" ref="F636" si="343">F635</f>
        <v>31721.66</v>
      </c>
      <c r="G636" s="76">
        <f t="shared" ref="G636" si="344">G635</f>
        <v>44343.98</v>
      </c>
      <c r="H636" s="157">
        <v>0</v>
      </c>
      <c r="I636" s="157">
        <v>0</v>
      </c>
      <c r="J636" s="157">
        <v>0</v>
      </c>
      <c r="K636" s="15"/>
      <c r="L636" s="3"/>
    </row>
    <row r="637" spans="1:12" ht="17.25">
      <c r="A637" s="252"/>
      <c r="B637" s="23"/>
      <c r="C637" s="38" t="s">
        <v>110</v>
      </c>
      <c r="D637" s="157">
        <v>0</v>
      </c>
      <c r="E637" s="157">
        <v>0</v>
      </c>
      <c r="F637" s="157">
        <v>0</v>
      </c>
      <c r="G637" s="157">
        <v>0</v>
      </c>
      <c r="H637" s="76">
        <f>H635</f>
        <v>41800.950000000004</v>
      </c>
      <c r="I637" s="76">
        <f t="shared" ref="I637:J637" si="345">I635</f>
        <v>33354.81</v>
      </c>
      <c r="J637" s="76">
        <f t="shared" si="345"/>
        <v>33362.36</v>
      </c>
      <c r="K637" s="15"/>
      <c r="L637" s="3"/>
    </row>
    <row r="638" spans="1:12" ht="82.5">
      <c r="A638" s="252"/>
      <c r="B638" s="23"/>
      <c r="C638" s="129" t="s">
        <v>90</v>
      </c>
      <c r="D638" s="76">
        <f>D641+D649</f>
        <v>24032.22</v>
      </c>
      <c r="E638" s="76">
        <f>E641+E649</f>
        <v>29402.43</v>
      </c>
      <c r="F638" s="76">
        <f>F649+F655</f>
        <v>31721.66</v>
      </c>
      <c r="G638" s="76">
        <f t="shared" ref="G638" si="346">G649+G655</f>
        <v>44343.98</v>
      </c>
      <c r="H638" s="76">
        <f>H649+H655</f>
        <v>41800.950000000004</v>
      </c>
      <c r="I638" s="76">
        <f t="shared" ref="I638" si="347">I649+I655</f>
        <v>33354.81</v>
      </c>
      <c r="J638" s="51">
        <f t="shared" ref="J638" si="348">J649+J655</f>
        <v>33362.36</v>
      </c>
      <c r="K638" s="15"/>
      <c r="L638" s="3">
        <f t="shared" si="319"/>
        <v>238018.41</v>
      </c>
    </row>
    <row r="639" spans="1:12" ht="17.25">
      <c r="A639" s="252"/>
      <c r="B639" s="23"/>
      <c r="C639" s="38" t="s">
        <v>109</v>
      </c>
      <c r="D639" s="76">
        <f>D638</f>
        <v>24032.22</v>
      </c>
      <c r="E639" s="76">
        <f t="shared" ref="E639" si="349">E638</f>
        <v>29402.43</v>
      </c>
      <c r="F639" s="76">
        <f t="shared" ref="F639" si="350">F638</f>
        <v>31721.66</v>
      </c>
      <c r="G639" s="76">
        <f t="shared" ref="G639" si="351">G638</f>
        <v>44343.98</v>
      </c>
      <c r="H639" s="157">
        <v>0</v>
      </c>
      <c r="I639" s="157">
        <v>0</v>
      </c>
      <c r="J639" s="157">
        <v>0</v>
      </c>
      <c r="K639" s="15"/>
      <c r="L639" s="3"/>
    </row>
    <row r="640" spans="1:12" ht="17.25">
      <c r="A640" s="252"/>
      <c r="B640" s="23"/>
      <c r="C640" s="38" t="s">
        <v>110</v>
      </c>
      <c r="D640" s="157">
        <v>0</v>
      </c>
      <c r="E640" s="157">
        <v>0</v>
      </c>
      <c r="F640" s="157">
        <v>0</v>
      </c>
      <c r="G640" s="157">
        <v>0</v>
      </c>
      <c r="H640" s="76">
        <f>H638</f>
        <v>41800.950000000004</v>
      </c>
      <c r="I640" s="76">
        <f t="shared" ref="I640:J640" si="352">I638</f>
        <v>33354.81</v>
      </c>
      <c r="J640" s="76">
        <f t="shared" si="352"/>
        <v>33362.36</v>
      </c>
      <c r="K640" s="15"/>
      <c r="L640" s="3"/>
    </row>
    <row r="641" spans="1:12" ht="33">
      <c r="A641" s="252"/>
      <c r="B641" s="23"/>
      <c r="C641" s="22" t="s">
        <v>75</v>
      </c>
      <c r="D641" s="109">
        <f t="shared" ref="D641:E641" si="353">D664</f>
        <v>23233.57</v>
      </c>
      <c r="E641" s="75">
        <f t="shared" si="353"/>
        <v>27028.26</v>
      </c>
      <c r="F641" s="76">
        <f>F664</f>
        <v>29702.66</v>
      </c>
      <c r="G641" s="76">
        <f t="shared" ref="G641" si="354">G664</f>
        <v>40443.370000000003</v>
      </c>
      <c r="H641" s="76">
        <f>H664</f>
        <v>40566.120000000003</v>
      </c>
      <c r="I641" s="76">
        <f t="shared" ref="I641:J641" si="355">I664</f>
        <v>33354.81</v>
      </c>
      <c r="J641" s="76">
        <f t="shared" si="355"/>
        <v>33362.36</v>
      </c>
      <c r="K641" s="15"/>
      <c r="L641" s="3">
        <f t="shared" si="319"/>
        <v>227691.15000000002</v>
      </c>
    </row>
    <row r="642" spans="1:12" ht="33">
      <c r="A642" s="252"/>
      <c r="B642" s="23"/>
      <c r="C642" s="22" t="s">
        <v>16</v>
      </c>
      <c r="D642" s="109">
        <v>0</v>
      </c>
      <c r="E642" s="75">
        <v>0</v>
      </c>
      <c r="F642" s="75">
        <v>0</v>
      </c>
      <c r="G642" s="75">
        <v>0</v>
      </c>
      <c r="H642" s="75">
        <v>0</v>
      </c>
      <c r="I642" s="75">
        <v>0</v>
      </c>
      <c r="J642" s="52">
        <v>0</v>
      </c>
      <c r="K642" s="15"/>
      <c r="L642" s="3">
        <f t="shared" si="319"/>
        <v>0</v>
      </c>
    </row>
    <row r="643" spans="1:12" ht="17.25">
      <c r="A643" s="252"/>
      <c r="B643" s="23"/>
      <c r="C643" s="22" t="s">
        <v>12</v>
      </c>
      <c r="D643" s="109">
        <v>0</v>
      </c>
      <c r="E643" s="75">
        <v>0</v>
      </c>
      <c r="F643" s="75">
        <v>0</v>
      </c>
      <c r="G643" s="75">
        <v>0</v>
      </c>
      <c r="H643" s="75">
        <v>0</v>
      </c>
      <c r="I643" s="75">
        <v>0</v>
      </c>
      <c r="J643" s="52">
        <v>0</v>
      </c>
      <c r="K643" s="15"/>
      <c r="L643" s="3">
        <f t="shared" si="319"/>
        <v>0</v>
      </c>
    </row>
    <row r="644" spans="1:12" ht="17.25">
      <c r="A644" s="264"/>
      <c r="B644" s="23"/>
      <c r="C644" s="22" t="s">
        <v>23</v>
      </c>
      <c r="D644" s="109">
        <v>0</v>
      </c>
      <c r="E644" s="75">
        <v>0</v>
      </c>
      <c r="F644" s="75">
        <v>0</v>
      </c>
      <c r="G644" s="75">
        <v>0</v>
      </c>
      <c r="H644" s="75">
        <v>0</v>
      </c>
      <c r="I644" s="75">
        <v>0</v>
      </c>
      <c r="J644" s="52">
        <v>0</v>
      </c>
      <c r="K644" s="15"/>
      <c r="L644" s="3">
        <f t="shared" si="319"/>
        <v>0</v>
      </c>
    </row>
    <row r="645" spans="1:12" ht="165">
      <c r="A645" s="223" t="s">
        <v>39</v>
      </c>
      <c r="B645" s="128" t="s">
        <v>104</v>
      </c>
      <c r="C645" s="38" t="s">
        <v>111</v>
      </c>
      <c r="D645" s="119">
        <f>D648</f>
        <v>798.65</v>
      </c>
      <c r="E645" s="76">
        <f>E648</f>
        <v>2374.17</v>
      </c>
      <c r="F645" s="76">
        <f>F648</f>
        <v>2019</v>
      </c>
      <c r="G645" s="76">
        <f t="shared" ref="G645:H645" si="356">G648</f>
        <v>3900.61</v>
      </c>
      <c r="H645" s="76">
        <f t="shared" si="356"/>
        <v>1234.83</v>
      </c>
      <c r="I645" s="68">
        <f>I648</f>
        <v>0</v>
      </c>
      <c r="J645" s="68">
        <f>J648</f>
        <v>0</v>
      </c>
      <c r="K645" s="15"/>
      <c r="L645" s="3">
        <f t="shared" si="319"/>
        <v>10327.26</v>
      </c>
    </row>
    <row r="646" spans="1:12" ht="16.5">
      <c r="A646" s="30"/>
      <c r="B646" s="28"/>
      <c r="C646" s="38" t="s">
        <v>109</v>
      </c>
      <c r="D646" s="109">
        <f>D645</f>
        <v>798.65</v>
      </c>
      <c r="E646" s="157">
        <f t="shared" ref="E646:G646" si="357">E645</f>
        <v>2374.17</v>
      </c>
      <c r="F646" s="157">
        <f t="shared" si="357"/>
        <v>2019</v>
      </c>
      <c r="G646" s="157">
        <f t="shared" si="357"/>
        <v>3900.61</v>
      </c>
      <c r="H646" s="75">
        <v>0</v>
      </c>
      <c r="I646" s="68">
        <v>0</v>
      </c>
      <c r="J646" s="68">
        <v>0</v>
      </c>
      <c r="K646" s="15"/>
      <c r="L646" s="3">
        <f t="shared" si="319"/>
        <v>9092.43</v>
      </c>
    </row>
    <row r="647" spans="1:12" ht="16.5">
      <c r="A647" s="30"/>
      <c r="B647" s="28"/>
      <c r="C647" s="38" t="s">
        <v>110</v>
      </c>
      <c r="D647" s="109">
        <v>0</v>
      </c>
      <c r="E647" s="75">
        <v>0</v>
      </c>
      <c r="F647" s="75">
        <v>0</v>
      </c>
      <c r="G647" s="75">
        <v>0</v>
      </c>
      <c r="H647" s="76">
        <f>H645</f>
        <v>1234.83</v>
      </c>
      <c r="I647" s="68">
        <v>0</v>
      </c>
      <c r="J647" s="68">
        <v>0</v>
      </c>
      <c r="K647" s="15"/>
      <c r="L647" s="3">
        <f t="shared" si="319"/>
        <v>1234.83</v>
      </c>
    </row>
    <row r="648" spans="1:12" ht="33">
      <c r="A648" s="30"/>
      <c r="B648" s="28"/>
      <c r="C648" s="22" t="s">
        <v>9</v>
      </c>
      <c r="D648" s="119">
        <f>D649</f>
        <v>798.65</v>
      </c>
      <c r="E648" s="76">
        <f>E649</f>
        <v>2374.17</v>
      </c>
      <c r="F648" s="76">
        <f>F649</f>
        <v>2019</v>
      </c>
      <c r="G648" s="76">
        <f t="shared" ref="G648:H648" si="358">G649</f>
        <v>3900.61</v>
      </c>
      <c r="H648" s="76">
        <f t="shared" si="358"/>
        <v>1234.83</v>
      </c>
      <c r="I648" s="68">
        <f>I649</f>
        <v>0</v>
      </c>
      <c r="J648" s="68">
        <f>J649</f>
        <v>0</v>
      </c>
      <c r="K648" s="15"/>
      <c r="L648" s="3">
        <f t="shared" si="319"/>
        <v>10327.26</v>
      </c>
    </row>
    <row r="649" spans="1:12" ht="82.5">
      <c r="A649" s="30"/>
      <c r="B649" s="28"/>
      <c r="C649" s="129" t="s">
        <v>90</v>
      </c>
      <c r="D649" s="119">
        <v>798.65</v>
      </c>
      <c r="E649" s="76">
        <v>2374.17</v>
      </c>
      <c r="F649" s="76">
        <v>2019</v>
      </c>
      <c r="G649" s="76">
        <v>3900.61</v>
      </c>
      <c r="H649" s="76">
        <v>1234.83</v>
      </c>
      <c r="I649" s="68">
        <v>0</v>
      </c>
      <c r="J649" s="68">
        <v>0</v>
      </c>
      <c r="K649" s="15"/>
      <c r="L649" s="3">
        <f t="shared" si="319"/>
        <v>10327.26</v>
      </c>
    </row>
    <row r="650" spans="1:12" ht="33">
      <c r="A650" s="30"/>
      <c r="B650" s="28"/>
      <c r="C650" s="22" t="s">
        <v>75</v>
      </c>
      <c r="D650" s="109">
        <v>0</v>
      </c>
      <c r="E650" s="75">
        <v>0</v>
      </c>
      <c r="F650" s="75">
        <v>0</v>
      </c>
      <c r="G650" s="75">
        <v>0</v>
      </c>
      <c r="H650" s="75">
        <v>0</v>
      </c>
      <c r="I650" s="75">
        <v>0</v>
      </c>
      <c r="J650" s="52">
        <v>0</v>
      </c>
      <c r="K650" s="15"/>
      <c r="L650" s="3">
        <f t="shared" si="319"/>
        <v>0</v>
      </c>
    </row>
    <row r="651" spans="1:12" ht="16.5">
      <c r="A651" s="30"/>
      <c r="B651" s="28"/>
      <c r="C651" s="22" t="s">
        <v>18</v>
      </c>
      <c r="D651" s="109">
        <v>0</v>
      </c>
      <c r="E651" s="75">
        <v>0</v>
      </c>
      <c r="F651" s="75">
        <v>0</v>
      </c>
      <c r="G651" s="75">
        <v>0</v>
      </c>
      <c r="H651" s="75">
        <v>0</v>
      </c>
      <c r="I651" s="75">
        <v>0</v>
      </c>
      <c r="J651" s="52">
        <v>0</v>
      </c>
      <c r="K651" s="15"/>
      <c r="L651" s="3">
        <f t="shared" si="319"/>
        <v>0</v>
      </c>
    </row>
    <row r="652" spans="1:12" ht="33">
      <c r="A652" s="30"/>
      <c r="B652" s="28"/>
      <c r="C652" s="22" t="s">
        <v>16</v>
      </c>
      <c r="D652" s="109">
        <v>0</v>
      </c>
      <c r="E652" s="75">
        <v>0</v>
      </c>
      <c r="F652" s="75">
        <v>0</v>
      </c>
      <c r="G652" s="75">
        <v>0</v>
      </c>
      <c r="H652" s="75">
        <v>0</v>
      </c>
      <c r="I652" s="75">
        <v>0</v>
      </c>
      <c r="J652" s="52">
        <v>0</v>
      </c>
      <c r="K652" s="15"/>
      <c r="L652" s="3">
        <f t="shared" si="319"/>
        <v>0</v>
      </c>
    </row>
    <row r="653" spans="1:12" ht="16.5">
      <c r="A653" s="30"/>
      <c r="B653" s="28"/>
      <c r="C653" s="22" t="s">
        <v>12</v>
      </c>
      <c r="D653" s="109">
        <v>0</v>
      </c>
      <c r="E653" s="75">
        <v>0</v>
      </c>
      <c r="F653" s="75">
        <v>0</v>
      </c>
      <c r="G653" s="75">
        <v>0</v>
      </c>
      <c r="H653" s="75">
        <v>0</v>
      </c>
      <c r="I653" s="75">
        <v>0</v>
      </c>
      <c r="J653" s="52">
        <v>0</v>
      </c>
      <c r="K653" s="15"/>
      <c r="L653" s="3">
        <f t="shared" si="319"/>
        <v>0</v>
      </c>
    </row>
    <row r="654" spans="1:12" ht="16.5">
      <c r="A654" s="30"/>
      <c r="B654" s="28"/>
      <c r="C654" s="22" t="s">
        <v>23</v>
      </c>
      <c r="D654" s="109">
        <v>0</v>
      </c>
      <c r="E654" s="75">
        <v>0</v>
      </c>
      <c r="F654" s="75">
        <v>0</v>
      </c>
      <c r="G654" s="75">
        <v>0</v>
      </c>
      <c r="H654" s="75">
        <v>0</v>
      </c>
      <c r="I654" s="75">
        <v>0</v>
      </c>
      <c r="J654" s="52">
        <v>0</v>
      </c>
      <c r="K654" s="15"/>
      <c r="L654" s="3">
        <f t="shared" si="319"/>
        <v>0</v>
      </c>
    </row>
    <row r="655" spans="1:12" ht="135.75" customHeight="1">
      <c r="A655" s="223" t="s">
        <v>40</v>
      </c>
      <c r="B655" s="33" t="s">
        <v>61</v>
      </c>
      <c r="C655" s="38" t="s">
        <v>111</v>
      </c>
      <c r="D655" s="119">
        <f>D658</f>
        <v>23233.57</v>
      </c>
      <c r="E655" s="75">
        <f>E658</f>
        <v>27028.26</v>
      </c>
      <c r="F655" s="76">
        <f>F658</f>
        <v>29702.66</v>
      </c>
      <c r="G655" s="75">
        <f>G658</f>
        <v>40443.370000000003</v>
      </c>
      <c r="H655" s="75">
        <f t="shared" ref="H655:I655" si="359">H658</f>
        <v>40566.120000000003</v>
      </c>
      <c r="I655" s="76">
        <f t="shared" si="359"/>
        <v>33354.81</v>
      </c>
      <c r="J655" s="52">
        <f t="shared" ref="J655" si="360">J658</f>
        <v>33362.36</v>
      </c>
      <c r="K655" s="15"/>
      <c r="L655" s="3">
        <f t="shared" si="319"/>
        <v>227691.15000000002</v>
      </c>
    </row>
    <row r="656" spans="1:12" ht="16.5">
      <c r="A656" s="30"/>
      <c r="B656" s="28"/>
      <c r="C656" s="38" t="s">
        <v>109</v>
      </c>
      <c r="D656" s="109">
        <f>D655</f>
        <v>23233.57</v>
      </c>
      <c r="E656" s="157">
        <f t="shared" ref="E656:G656" si="361">E655</f>
        <v>27028.26</v>
      </c>
      <c r="F656" s="157">
        <f t="shared" si="361"/>
        <v>29702.66</v>
      </c>
      <c r="G656" s="157">
        <f t="shared" si="361"/>
        <v>40443.370000000003</v>
      </c>
      <c r="H656" s="75">
        <v>0</v>
      </c>
      <c r="I656" s="75">
        <v>0</v>
      </c>
      <c r="J656" s="52">
        <v>0</v>
      </c>
      <c r="K656" s="15"/>
      <c r="L656" s="3">
        <f t="shared" si="319"/>
        <v>120407.86000000002</v>
      </c>
    </row>
    <row r="657" spans="1:12" ht="16.5">
      <c r="A657" s="30"/>
      <c r="B657" s="28"/>
      <c r="C657" s="38" t="s">
        <v>110</v>
      </c>
      <c r="D657" s="109">
        <v>0</v>
      </c>
      <c r="E657" s="75">
        <v>0</v>
      </c>
      <c r="F657" s="75">
        <v>0</v>
      </c>
      <c r="G657" s="75">
        <v>0</v>
      </c>
      <c r="H657" s="75">
        <f>H655</f>
        <v>40566.120000000003</v>
      </c>
      <c r="I657" s="76">
        <f t="shared" ref="I657:J657" si="362">I655</f>
        <v>33354.81</v>
      </c>
      <c r="J657" s="157">
        <f t="shared" si="362"/>
        <v>33362.36</v>
      </c>
      <c r="K657" s="15"/>
      <c r="L657" s="3">
        <f t="shared" si="319"/>
        <v>107283.29</v>
      </c>
    </row>
    <row r="658" spans="1:12" ht="33">
      <c r="A658" s="30"/>
      <c r="B658" s="28"/>
      <c r="C658" s="22" t="s">
        <v>9</v>
      </c>
      <c r="D658" s="119">
        <f t="shared" ref="D658:J658" si="363">D661</f>
        <v>23233.57</v>
      </c>
      <c r="E658" s="75">
        <f t="shared" si="363"/>
        <v>27028.26</v>
      </c>
      <c r="F658" s="76">
        <f t="shared" si="363"/>
        <v>29702.66</v>
      </c>
      <c r="G658" s="75">
        <f t="shared" si="363"/>
        <v>40443.370000000003</v>
      </c>
      <c r="H658" s="75">
        <f t="shared" si="363"/>
        <v>40566.120000000003</v>
      </c>
      <c r="I658" s="76">
        <f t="shared" si="363"/>
        <v>33354.81</v>
      </c>
      <c r="J658" s="52">
        <f t="shared" si="363"/>
        <v>33362.36</v>
      </c>
      <c r="K658" s="15"/>
      <c r="L658" s="3">
        <f t="shared" si="319"/>
        <v>227691.15000000002</v>
      </c>
    </row>
    <row r="659" spans="1:12" ht="16.5">
      <c r="A659" s="30"/>
      <c r="B659" s="28"/>
      <c r="C659" s="38" t="s">
        <v>109</v>
      </c>
      <c r="D659" s="157">
        <f>D658</f>
        <v>23233.57</v>
      </c>
      <c r="E659" s="157">
        <f t="shared" ref="E659" si="364">E658</f>
        <v>27028.26</v>
      </c>
      <c r="F659" s="157">
        <f t="shared" ref="F659" si="365">F658</f>
        <v>29702.66</v>
      </c>
      <c r="G659" s="157">
        <f t="shared" ref="G659" si="366">G658</f>
        <v>40443.370000000003</v>
      </c>
      <c r="H659" s="157">
        <v>0</v>
      </c>
      <c r="I659" s="157">
        <v>0</v>
      </c>
      <c r="J659" s="157">
        <v>0</v>
      </c>
      <c r="K659" s="15"/>
      <c r="L659" s="3"/>
    </row>
    <row r="660" spans="1:12" ht="16.5">
      <c r="A660" s="30"/>
      <c r="B660" s="28"/>
      <c r="C660" s="38" t="s">
        <v>110</v>
      </c>
      <c r="D660" s="157">
        <v>0</v>
      </c>
      <c r="E660" s="157">
        <v>0</v>
      </c>
      <c r="F660" s="157">
        <v>0</v>
      </c>
      <c r="G660" s="157">
        <v>0</v>
      </c>
      <c r="H660" s="157">
        <f>H658</f>
        <v>40566.120000000003</v>
      </c>
      <c r="I660" s="76">
        <f t="shared" ref="I660:J660" si="367">I658</f>
        <v>33354.81</v>
      </c>
      <c r="J660" s="157">
        <f t="shared" si="367"/>
        <v>33362.36</v>
      </c>
      <c r="K660" s="15"/>
      <c r="L660" s="3"/>
    </row>
    <row r="661" spans="1:12" ht="82.5">
      <c r="A661" s="30"/>
      <c r="B661" s="28"/>
      <c r="C661" s="129" t="s">
        <v>90</v>
      </c>
      <c r="D661" s="119">
        <f>D664</f>
        <v>23233.57</v>
      </c>
      <c r="E661" s="75">
        <f t="shared" ref="E661:F661" si="368">E664</f>
        <v>27028.26</v>
      </c>
      <c r="F661" s="76">
        <f t="shared" si="368"/>
        <v>29702.66</v>
      </c>
      <c r="G661" s="75">
        <f>G664</f>
        <v>40443.370000000003</v>
      </c>
      <c r="H661" s="75">
        <f t="shared" ref="H661:J661" si="369">H664</f>
        <v>40566.120000000003</v>
      </c>
      <c r="I661" s="76">
        <f t="shared" si="369"/>
        <v>33354.81</v>
      </c>
      <c r="J661" s="52">
        <f t="shared" si="369"/>
        <v>33362.36</v>
      </c>
      <c r="K661" s="15"/>
      <c r="L661" s="3">
        <f t="shared" si="319"/>
        <v>227691.15000000002</v>
      </c>
    </row>
    <row r="662" spans="1:12" ht="16.5">
      <c r="A662" s="30"/>
      <c r="B662" s="28"/>
      <c r="C662" s="38" t="s">
        <v>109</v>
      </c>
      <c r="D662" s="157">
        <f>D661</f>
        <v>23233.57</v>
      </c>
      <c r="E662" s="157">
        <f t="shared" ref="E662" si="370">E661</f>
        <v>27028.26</v>
      </c>
      <c r="F662" s="157">
        <f t="shared" ref="F662" si="371">F661</f>
        <v>29702.66</v>
      </c>
      <c r="G662" s="157">
        <f t="shared" ref="G662" si="372">G661</f>
        <v>40443.370000000003</v>
      </c>
      <c r="H662" s="157">
        <v>0</v>
      </c>
      <c r="I662" s="157">
        <v>0</v>
      </c>
      <c r="J662" s="157">
        <v>0</v>
      </c>
      <c r="K662" s="15"/>
      <c r="L662" s="3"/>
    </row>
    <row r="663" spans="1:12" ht="16.5">
      <c r="A663" s="30"/>
      <c r="B663" s="28"/>
      <c r="C663" s="38" t="s">
        <v>110</v>
      </c>
      <c r="D663" s="157">
        <v>0</v>
      </c>
      <c r="E663" s="157">
        <v>0</v>
      </c>
      <c r="F663" s="157">
        <v>0</v>
      </c>
      <c r="G663" s="157">
        <v>0</v>
      </c>
      <c r="H663" s="157">
        <f>H661</f>
        <v>40566.120000000003</v>
      </c>
      <c r="I663" s="76">
        <f t="shared" ref="I663:J663" si="373">I661</f>
        <v>33354.81</v>
      </c>
      <c r="J663" s="157">
        <f t="shared" si="373"/>
        <v>33362.36</v>
      </c>
      <c r="K663" s="15"/>
      <c r="L663" s="3"/>
    </row>
    <row r="664" spans="1:12" ht="33">
      <c r="A664" s="30"/>
      <c r="B664" s="28"/>
      <c r="C664" s="22" t="s">
        <v>75</v>
      </c>
      <c r="D664" s="119">
        <v>23233.57</v>
      </c>
      <c r="E664" s="75">
        <v>27028.26</v>
      </c>
      <c r="F664" s="76">
        <v>29702.66</v>
      </c>
      <c r="G664" s="76">
        <v>40443.370000000003</v>
      </c>
      <c r="H664" s="76">
        <v>40566.120000000003</v>
      </c>
      <c r="I664" s="76">
        <v>33354.81</v>
      </c>
      <c r="J664" s="52">
        <v>33362.36</v>
      </c>
      <c r="K664" s="15"/>
      <c r="L664" s="3">
        <f t="shared" si="319"/>
        <v>227691.15000000002</v>
      </c>
    </row>
    <row r="665" spans="1:12" ht="16.5">
      <c r="A665" s="30"/>
      <c r="B665" s="28"/>
      <c r="C665" s="22" t="s">
        <v>18</v>
      </c>
      <c r="D665" s="160">
        <v>0</v>
      </c>
      <c r="E665" s="75">
        <v>0</v>
      </c>
      <c r="F665" s="75">
        <v>0</v>
      </c>
      <c r="G665" s="75">
        <v>0</v>
      </c>
      <c r="H665" s="75">
        <v>0</v>
      </c>
      <c r="I665" s="75">
        <v>0</v>
      </c>
      <c r="J665" s="52">
        <v>0</v>
      </c>
      <c r="K665" s="15"/>
      <c r="L665" s="3">
        <f t="shared" si="319"/>
        <v>0</v>
      </c>
    </row>
    <row r="666" spans="1:12" ht="33">
      <c r="A666" s="30"/>
      <c r="B666" s="28"/>
      <c r="C666" s="22" t="s">
        <v>16</v>
      </c>
      <c r="D666" s="160">
        <v>0</v>
      </c>
      <c r="E666" s="75">
        <v>0</v>
      </c>
      <c r="F666" s="75">
        <v>0</v>
      </c>
      <c r="G666" s="75">
        <v>0</v>
      </c>
      <c r="H666" s="75">
        <v>0</v>
      </c>
      <c r="I666" s="75">
        <v>0</v>
      </c>
      <c r="J666" s="52">
        <v>0</v>
      </c>
      <c r="K666" s="15"/>
      <c r="L666" s="3">
        <f t="shared" si="319"/>
        <v>0</v>
      </c>
    </row>
    <row r="667" spans="1:12" ht="16.5">
      <c r="A667" s="30"/>
      <c r="B667" s="28"/>
      <c r="C667" s="22" t="s">
        <v>12</v>
      </c>
      <c r="D667" s="160">
        <v>0</v>
      </c>
      <c r="E667" s="75">
        <v>0</v>
      </c>
      <c r="F667" s="75">
        <v>0</v>
      </c>
      <c r="G667" s="75">
        <v>0</v>
      </c>
      <c r="H667" s="75">
        <v>0</v>
      </c>
      <c r="I667" s="75">
        <v>0</v>
      </c>
      <c r="J667" s="52">
        <v>0</v>
      </c>
      <c r="K667" s="15"/>
      <c r="L667" s="3">
        <f t="shared" si="319"/>
        <v>0</v>
      </c>
    </row>
    <row r="668" spans="1:12" ht="16.5">
      <c r="A668" s="31"/>
      <c r="B668" s="32"/>
      <c r="C668" s="22" t="s">
        <v>23</v>
      </c>
      <c r="D668" s="160">
        <v>0</v>
      </c>
      <c r="E668" s="75">
        <v>0</v>
      </c>
      <c r="F668" s="75">
        <v>0</v>
      </c>
      <c r="G668" s="75">
        <v>0</v>
      </c>
      <c r="H668" s="75">
        <v>0</v>
      </c>
      <c r="I668" s="75">
        <v>0</v>
      </c>
      <c r="J668" s="52">
        <v>0</v>
      </c>
      <c r="K668" s="15"/>
      <c r="L668" s="3">
        <f t="shared" si="319"/>
        <v>0</v>
      </c>
    </row>
    <row r="669" spans="1:12" ht="33">
      <c r="A669" s="262" t="s">
        <v>41</v>
      </c>
      <c r="B669" s="21" t="s">
        <v>42</v>
      </c>
      <c r="C669" s="17"/>
      <c r="D669" s="80">
        <v>80683.89</v>
      </c>
      <c r="E669" s="76">
        <f>E670+E689</f>
        <v>43028.729999999996</v>
      </c>
      <c r="F669" s="76">
        <f>F670</f>
        <v>84527.950000000012</v>
      </c>
      <c r="G669" s="76">
        <f>G670</f>
        <v>31820.089999999997</v>
      </c>
      <c r="H669" s="76">
        <f>H670</f>
        <v>63319.69</v>
      </c>
      <c r="I669" s="68">
        <f>I670+I689</f>
        <v>0</v>
      </c>
      <c r="J669" s="68">
        <f>J670+J689</f>
        <v>0</v>
      </c>
      <c r="K669" s="15"/>
      <c r="L669" s="3">
        <f t="shared" si="319"/>
        <v>303380.35000000003</v>
      </c>
    </row>
    <row r="670" spans="1:12" ht="181.5">
      <c r="A670" s="252"/>
      <c r="B670" s="20" t="s">
        <v>43</v>
      </c>
      <c r="C670" s="38" t="s">
        <v>111</v>
      </c>
      <c r="D670" s="120">
        <f>D671+D687</f>
        <v>80683.89</v>
      </c>
      <c r="E670" s="76">
        <f>E674+E677</f>
        <v>38815.5</v>
      </c>
      <c r="F670" s="76">
        <f>F674+F677+F689</f>
        <v>84527.950000000012</v>
      </c>
      <c r="G670" s="76">
        <f>G674+G677+G689</f>
        <v>31820.089999999997</v>
      </c>
      <c r="H670" s="76">
        <f>H676+H677+H689</f>
        <v>63319.69</v>
      </c>
      <c r="I670" s="68">
        <f>I674+I677+I689</f>
        <v>0</v>
      </c>
      <c r="J670" s="68">
        <f>J674+J677+J689</f>
        <v>0</v>
      </c>
      <c r="K670" s="15"/>
      <c r="L670" s="3">
        <f t="shared" si="319"/>
        <v>299167.12</v>
      </c>
    </row>
    <row r="671" spans="1:12" ht="16.5">
      <c r="A671" s="252"/>
      <c r="B671" s="42"/>
      <c r="C671" s="38" t="s">
        <v>109</v>
      </c>
      <c r="D671" s="119">
        <f>D674+D677</f>
        <v>77691.09</v>
      </c>
      <c r="E671" s="120">
        <f t="shared" ref="E671:G671" si="374">E670</f>
        <v>38815.5</v>
      </c>
      <c r="F671" s="120">
        <f t="shared" si="374"/>
        <v>84527.950000000012</v>
      </c>
      <c r="G671" s="119">
        <f t="shared" si="374"/>
        <v>31820.089999999997</v>
      </c>
      <c r="H671" s="157">
        <v>0</v>
      </c>
      <c r="I671" s="157">
        <v>0</v>
      </c>
      <c r="J671" s="157">
        <v>0</v>
      </c>
      <c r="K671" s="15"/>
      <c r="L671" s="3"/>
    </row>
    <row r="672" spans="1:12" ht="16.5">
      <c r="A672" s="252"/>
      <c r="B672" s="42"/>
      <c r="C672" s="38" t="s">
        <v>110</v>
      </c>
      <c r="D672" s="119">
        <v>0</v>
      </c>
      <c r="E672" s="68">
        <v>0</v>
      </c>
      <c r="F672" s="68">
        <v>0</v>
      </c>
      <c r="G672" s="68">
        <v>0</v>
      </c>
      <c r="H672" s="76">
        <f>H670</f>
        <v>63319.69</v>
      </c>
      <c r="I672" s="68">
        <f t="shared" ref="I672:J672" si="375">I670</f>
        <v>0</v>
      </c>
      <c r="J672" s="68">
        <f t="shared" si="375"/>
        <v>0</v>
      </c>
      <c r="K672" s="15"/>
      <c r="L672" s="3"/>
    </row>
    <row r="673" spans="1:15" ht="17.25">
      <c r="A673" s="252"/>
      <c r="B673" s="23"/>
      <c r="C673" s="22" t="s">
        <v>5</v>
      </c>
      <c r="D673" s="119">
        <v>0</v>
      </c>
      <c r="E673" s="75">
        <v>0</v>
      </c>
      <c r="F673" s="75">
        <v>0</v>
      </c>
      <c r="G673" s="75">
        <v>0</v>
      </c>
      <c r="H673" s="75">
        <v>0</v>
      </c>
      <c r="I673" s="75">
        <v>0</v>
      </c>
      <c r="J673" s="52">
        <v>0</v>
      </c>
      <c r="K673" s="15"/>
      <c r="L673" s="3">
        <f t="shared" si="319"/>
        <v>0</v>
      </c>
    </row>
    <row r="674" spans="1:15" ht="33">
      <c r="A674" s="252"/>
      <c r="B674" s="23"/>
      <c r="C674" s="22" t="s">
        <v>7</v>
      </c>
      <c r="D674" s="119">
        <v>49193.93</v>
      </c>
      <c r="E674" s="76">
        <f>E676</f>
        <v>20163.580000000002</v>
      </c>
      <c r="F674" s="76">
        <f>F675+F676</f>
        <v>58442.16</v>
      </c>
      <c r="G674" s="76">
        <f>G675+G676</f>
        <v>16339.71</v>
      </c>
      <c r="H674" s="76">
        <f>H675+H676</f>
        <v>29969.53</v>
      </c>
      <c r="I674" s="75">
        <v>0</v>
      </c>
      <c r="J674" s="52">
        <v>0</v>
      </c>
      <c r="K674" s="15"/>
      <c r="L674" s="3">
        <f t="shared" si="319"/>
        <v>174108.91</v>
      </c>
    </row>
    <row r="675" spans="1:15" ht="82.5">
      <c r="A675" s="252"/>
      <c r="B675" s="23"/>
      <c r="C675" s="129" t="s">
        <v>90</v>
      </c>
      <c r="D675" s="119">
        <v>31147.09</v>
      </c>
      <c r="E675" s="75">
        <v>0</v>
      </c>
      <c r="F675" s="75">
        <f>F820</f>
        <v>41588.79</v>
      </c>
      <c r="G675" s="75">
        <f>G820+G876</f>
        <v>0</v>
      </c>
      <c r="H675" s="75">
        <v>0</v>
      </c>
      <c r="I675" s="75">
        <v>0</v>
      </c>
      <c r="J675" s="52">
        <v>0</v>
      </c>
      <c r="K675" s="15"/>
      <c r="L675" s="3">
        <f t="shared" si="319"/>
        <v>72735.88</v>
      </c>
    </row>
    <row r="676" spans="1:15" ht="49.5">
      <c r="A676" s="252"/>
      <c r="B676" s="23"/>
      <c r="C676" s="22" t="s">
        <v>99</v>
      </c>
      <c r="D676" s="119">
        <v>18046.84</v>
      </c>
      <c r="E676" s="76">
        <f>E772</f>
        <v>20163.580000000002</v>
      </c>
      <c r="F676" s="76">
        <f>F772</f>
        <v>16853.37</v>
      </c>
      <c r="G676" s="76">
        <f>G772</f>
        <v>16339.71</v>
      </c>
      <c r="H676" s="76">
        <f>H772+H890+H877</f>
        <v>29969.53</v>
      </c>
      <c r="I676" s="75">
        <v>0</v>
      </c>
      <c r="J676" s="52">
        <v>0</v>
      </c>
      <c r="K676" s="15"/>
      <c r="L676" s="3">
        <f t="shared" si="319"/>
        <v>101373.03</v>
      </c>
    </row>
    <row r="677" spans="1:15" ht="33">
      <c r="A677" s="252"/>
      <c r="B677" s="23"/>
      <c r="C677" s="22" t="s">
        <v>9</v>
      </c>
      <c r="D677" s="119">
        <v>28497.16</v>
      </c>
      <c r="E677" s="76">
        <f>E680+E683</f>
        <v>18651.919999999998</v>
      </c>
      <c r="F677" s="76">
        <f t="shared" ref="F677" si="376">F680+F683</f>
        <v>23716.99</v>
      </c>
      <c r="G677" s="76">
        <f>G680+G683</f>
        <v>13580.079999999998</v>
      </c>
      <c r="H677" s="76">
        <f t="shared" ref="H677:I677" si="377">H680+H683</f>
        <v>30925.66</v>
      </c>
      <c r="I677" s="68">
        <f t="shared" si="377"/>
        <v>0</v>
      </c>
      <c r="J677" s="68">
        <f t="shared" ref="J677" si="378">J680+J683</f>
        <v>0</v>
      </c>
      <c r="K677" s="15"/>
      <c r="L677" s="3">
        <f t="shared" si="319"/>
        <v>115371.81000000001</v>
      </c>
    </row>
    <row r="678" spans="1:15" ht="17.25">
      <c r="A678" s="252"/>
      <c r="B678" s="23"/>
      <c r="C678" s="38" t="s">
        <v>109</v>
      </c>
      <c r="D678" s="119">
        <f>D677</f>
        <v>28497.16</v>
      </c>
      <c r="E678" s="119">
        <f t="shared" ref="E678:G678" si="379">E677</f>
        <v>18651.919999999998</v>
      </c>
      <c r="F678" s="119">
        <f t="shared" si="379"/>
        <v>23716.99</v>
      </c>
      <c r="G678" s="119">
        <f t="shared" si="379"/>
        <v>13580.079999999998</v>
      </c>
      <c r="H678" s="157">
        <v>0</v>
      </c>
      <c r="I678" s="157">
        <v>0</v>
      </c>
      <c r="J678" s="157">
        <v>0</v>
      </c>
      <c r="K678" s="15"/>
      <c r="L678" s="3"/>
    </row>
    <row r="679" spans="1:15" ht="17.25">
      <c r="A679" s="252"/>
      <c r="B679" s="23"/>
      <c r="C679" s="38" t="s">
        <v>110</v>
      </c>
      <c r="D679" s="119">
        <v>0</v>
      </c>
      <c r="E679" s="68">
        <v>0</v>
      </c>
      <c r="F679" s="68">
        <v>0</v>
      </c>
      <c r="G679" s="68">
        <v>0</v>
      </c>
      <c r="H679" s="76">
        <f>H677</f>
        <v>30925.66</v>
      </c>
      <c r="I679" s="68">
        <f t="shared" ref="I679:J679" si="380">I677</f>
        <v>0</v>
      </c>
      <c r="J679" s="68">
        <f t="shared" si="380"/>
        <v>0</v>
      </c>
      <c r="K679" s="15"/>
      <c r="L679" s="3"/>
    </row>
    <row r="680" spans="1:15" ht="82.5">
      <c r="A680" s="252"/>
      <c r="B680" s="23"/>
      <c r="C680" s="129" t="s">
        <v>90</v>
      </c>
      <c r="D680" s="110">
        <v>14528.38</v>
      </c>
      <c r="E680" s="76">
        <f>E697+E756+E796+E739+0</f>
        <v>4053.0200000000004</v>
      </c>
      <c r="F680" s="76">
        <f>F739+F756+F824+F725</f>
        <v>3997.77</v>
      </c>
      <c r="G680" s="76">
        <f>G725+G756+G824+G879+G739</f>
        <v>2737.06</v>
      </c>
      <c r="H680" s="76">
        <f>H691+H739+H756+H776+H824+0</f>
        <v>4618.91</v>
      </c>
      <c r="I680" s="68">
        <f>I691+I739+I756+I776+I824</f>
        <v>0</v>
      </c>
      <c r="J680" s="68">
        <f>J691+J739+J756+J776+J824</f>
        <v>0</v>
      </c>
      <c r="K680" s="15"/>
      <c r="L680" s="3">
        <f t="shared" si="319"/>
        <v>29935.14</v>
      </c>
      <c r="M680" s="3"/>
      <c r="O680" s="3" t="e">
        <f>H676+H680+H683+#REF!</f>
        <v>#REF!</v>
      </c>
    </row>
    <row r="681" spans="1:15" ht="17.25">
      <c r="A681" s="252"/>
      <c r="B681" s="23"/>
      <c r="C681" s="38" t="s">
        <v>109</v>
      </c>
      <c r="D681" s="156">
        <f>D680</f>
        <v>14528.38</v>
      </c>
      <c r="E681" s="156">
        <f t="shared" ref="E681:G681" si="381">E680</f>
        <v>4053.0200000000004</v>
      </c>
      <c r="F681" s="156">
        <f t="shared" si="381"/>
        <v>3997.77</v>
      </c>
      <c r="G681" s="156">
        <f t="shared" si="381"/>
        <v>2737.06</v>
      </c>
      <c r="H681" s="157">
        <v>0</v>
      </c>
      <c r="I681" s="157">
        <v>0</v>
      </c>
      <c r="J681" s="157">
        <v>0</v>
      </c>
      <c r="K681" s="15"/>
      <c r="L681" s="3"/>
      <c r="M681" s="3"/>
    </row>
    <row r="682" spans="1:15" ht="17.25">
      <c r="A682" s="252"/>
      <c r="B682" s="23"/>
      <c r="C682" s="38" t="s">
        <v>110</v>
      </c>
      <c r="D682" s="156">
        <v>0</v>
      </c>
      <c r="E682" s="68">
        <v>0</v>
      </c>
      <c r="F682" s="68">
        <v>0</v>
      </c>
      <c r="G682" s="68">
        <v>0</v>
      </c>
      <c r="H682" s="76">
        <f>H680</f>
        <v>4618.91</v>
      </c>
      <c r="I682" s="68">
        <f t="shared" ref="I682:J682" si="382">I680</f>
        <v>0</v>
      </c>
      <c r="J682" s="68">
        <f t="shared" si="382"/>
        <v>0</v>
      </c>
      <c r="K682" s="15"/>
      <c r="L682" s="3"/>
      <c r="M682" s="3"/>
    </row>
    <row r="683" spans="1:15" ht="49.5">
      <c r="A683" s="252"/>
      <c r="B683" s="23"/>
      <c r="C683" s="22" t="s">
        <v>99</v>
      </c>
      <c r="D683" s="119">
        <v>13968.78</v>
      </c>
      <c r="E683" s="76">
        <f>E742+E777+E700+0</f>
        <v>14598.9</v>
      </c>
      <c r="F683" s="76">
        <f>F700+F742+F773</f>
        <v>19719.22</v>
      </c>
      <c r="G683" s="76">
        <f>G777+0+G759</f>
        <v>10843.019999999999</v>
      </c>
      <c r="H683" s="76">
        <f>H742+H777+H700+0+H759+H880</f>
        <v>26306.75</v>
      </c>
      <c r="I683" s="68">
        <f>I742+I777+I700+0</f>
        <v>0</v>
      </c>
      <c r="J683" s="68">
        <f>J742+J777+J700+0</f>
        <v>0</v>
      </c>
      <c r="K683" s="15"/>
      <c r="L683" s="3">
        <f t="shared" si="319"/>
        <v>85436.67</v>
      </c>
      <c r="M683" s="3"/>
    </row>
    <row r="684" spans="1:15" ht="17.25">
      <c r="A684" s="252"/>
      <c r="B684" s="23"/>
      <c r="C684" s="38" t="s">
        <v>109</v>
      </c>
      <c r="D684" s="119">
        <f>D683</f>
        <v>13968.78</v>
      </c>
      <c r="E684" s="119">
        <f t="shared" ref="E684:G684" si="383">E683</f>
        <v>14598.9</v>
      </c>
      <c r="F684" s="119">
        <f t="shared" si="383"/>
        <v>19719.22</v>
      </c>
      <c r="G684" s="119">
        <f t="shared" si="383"/>
        <v>10843.019999999999</v>
      </c>
      <c r="H684" s="68">
        <v>0</v>
      </c>
      <c r="I684" s="68">
        <v>0</v>
      </c>
      <c r="J684" s="68">
        <v>0</v>
      </c>
      <c r="K684" s="15"/>
      <c r="L684" s="3"/>
      <c r="M684" s="3"/>
    </row>
    <row r="685" spans="1:15" ht="17.25">
      <c r="A685" s="252"/>
      <c r="B685" s="23"/>
      <c r="C685" s="38" t="s">
        <v>110</v>
      </c>
      <c r="D685" s="119">
        <v>0</v>
      </c>
      <c r="E685" s="68">
        <v>0</v>
      </c>
      <c r="F685" s="68">
        <v>0</v>
      </c>
      <c r="G685" s="68">
        <v>0</v>
      </c>
      <c r="H685" s="76">
        <f>H683</f>
        <v>26306.75</v>
      </c>
      <c r="I685" s="68">
        <f t="shared" ref="I685:J685" si="384">I683</f>
        <v>0</v>
      </c>
      <c r="J685" s="68">
        <f t="shared" si="384"/>
        <v>0</v>
      </c>
      <c r="K685" s="15"/>
      <c r="L685" s="3"/>
      <c r="M685" s="3"/>
    </row>
    <row r="686" spans="1:15" ht="17.25">
      <c r="A686" s="252"/>
      <c r="B686" s="23"/>
      <c r="C686" s="22" t="s">
        <v>74</v>
      </c>
      <c r="D686" s="119">
        <v>229.81</v>
      </c>
      <c r="E686" s="76">
        <f>E744+E702+E761+E728</f>
        <v>1466.02</v>
      </c>
      <c r="F686" s="68">
        <f>F761+F744</f>
        <v>0</v>
      </c>
      <c r="G686" s="68">
        <f>G761+G744</f>
        <v>0</v>
      </c>
      <c r="H686" s="68">
        <f>H761+H744</f>
        <v>0</v>
      </c>
      <c r="I686" s="68">
        <f>I744++I702+I761</f>
        <v>0</v>
      </c>
      <c r="J686" s="68">
        <f>J744++J702+J761</f>
        <v>0</v>
      </c>
      <c r="K686" s="15"/>
      <c r="L686" s="3">
        <f t="shared" si="319"/>
        <v>1695.83</v>
      </c>
    </row>
    <row r="687" spans="1:15" ht="17.25">
      <c r="A687" s="252"/>
      <c r="B687" s="23"/>
      <c r="C687" s="22" t="s">
        <v>18</v>
      </c>
      <c r="D687" s="76">
        <f>D689</f>
        <v>2992.8</v>
      </c>
      <c r="E687" s="76">
        <f>E689</f>
        <v>4213.2299999999996</v>
      </c>
      <c r="F687" s="76">
        <f>F780</f>
        <v>2368.8000000000002</v>
      </c>
      <c r="G687" s="76">
        <f>G689</f>
        <v>1900.3</v>
      </c>
      <c r="H687" s="76">
        <f>H688+H689</f>
        <v>2424.5</v>
      </c>
      <c r="I687" s="75">
        <v>0</v>
      </c>
      <c r="J687" s="52">
        <v>0</v>
      </c>
      <c r="K687" s="15"/>
      <c r="L687" s="3">
        <f t="shared" si="319"/>
        <v>13899.630000000001</v>
      </c>
    </row>
    <row r="688" spans="1:15" ht="82.5">
      <c r="A688" s="252"/>
      <c r="B688" s="23"/>
      <c r="C688" s="129" t="s">
        <v>90</v>
      </c>
      <c r="D688" s="119">
        <v>0</v>
      </c>
      <c r="E688" s="75">
        <v>0</v>
      </c>
      <c r="F688" s="75">
        <v>0</v>
      </c>
      <c r="G688" s="75">
        <v>0</v>
      </c>
      <c r="H688" s="75">
        <v>0</v>
      </c>
      <c r="I688" s="68">
        <v>0</v>
      </c>
      <c r="J688" s="68">
        <v>0</v>
      </c>
      <c r="K688" s="15"/>
      <c r="L688" s="3">
        <f t="shared" si="319"/>
        <v>0</v>
      </c>
    </row>
    <row r="689" spans="1:12" ht="49.5">
      <c r="A689" s="252"/>
      <c r="B689" s="23"/>
      <c r="C689" s="22" t="s">
        <v>99</v>
      </c>
      <c r="D689" s="120">
        <v>2992.8</v>
      </c>
      <c r="E689" s="76">
        <f>E784</f>
        <v>4213.2299999999996</v>
      </c>
      <c r="F689" s="76">
        <v>2368.8000000000002</v>
      </c>
      <c r="G689" s="76">
        <f>G784</f>
        <v>1900.3</v>
      </c>
      <c r="H689" s="76">
        <f>H784</f>
        <v>2424.5</v>
      </c>
      <c r="I689" s="68">
        <v>0</v>
      </c>
      <c r="J689" s="68">
        <v>0</v>
      </c>
      <c r="K689" s="15"/>
      <c r="L689" s="3">
        <f t="shared" si="319"/>
        <v>13899.630000000001</v>
      </c>
    </row>
    <row r="690" spans="1:12" ht="17.25">
      <c r="A690" s="252"/>
      <c r="B690" s="23"/>
      <c r="C690" s="22" t="s">
        <v>23</v>
      </c>
      <c r="D690" s="109">
        <v>0</v>
      </c>
      <c r="E690" s="75">
        <v>0</v>
      </c>
      <c r="F690" s="75">
        <v>0</v>
      </c>
      <c r="G690" s="75">
        <v>0</v>
      </c>
      <c r="H690" s="75">
        <v>0</v>
      </c>
      <c r="I690" s="68">
        <v>0</v>
      </c>
      <c r="J690" s="68">
        <v>0</v>
      </c>
      <c r="K690" s="15"/>
      <c r="L690" s="3">
        <f t="shared" ref="L690:L769" si="385">E690+F690+G690+H690+I690+J690+D690</f>
        <v>0</v>
      </c>
    </row>
    <row r="691" spans="1:12" ht="148.5">
      <c r="A691" s="275" t="s">
        <v>169</v>
      </c>
      <c r="B691" s="220" t="s">
        <v>168</v>
      </c>
      <c r="C691" s="185" t="s">
        <v>111</v>
      </c>
      <c r="D691" s="117">
        <v>11883.8</v>
      </c>
      <c r="E691" s="75">
        <f t="shared" ref="E691" si="386">E694</f>
        <v>3721.08</v>
      </c>
      <c r="F691" s="76">
        <f>F719</f>
        <v>699.86</v>
      </c>
      <c r="G691" s="76">
        <f t="shared" ref="G691:I691" si="387">G694</f>
        <v>1204.3</v>
      </c>
      <c r="H691" s="75">
        <f t="shared" si="387"/>
        <v>595.55999999999995</v>
      </c>
      <c r="I691" s="68">
        <f t="shared" si="387"/>
        <v>0</v>
      </c>
      <c r="J691" s="68">
        <f t="shared" ref="J691" si="388">J694</f>
        <v>0</v>
      </c>
      <c r="K691" s="15"/>
      <c r="L691" s="3">
        <f t="shared" si="385"/>
        <v>18104.599999999999</v>
      </c>
    </row>
    <row r="692" spans="1:12" ht="16.5">
      <c r="A692" s="275"/>
      <c r="B692" s="221"/>
      <c r="C692" s="185" t="s">
        <v>109</v>
      </c>
      <c r="D692" s="76">
        <f>D691</f>
        <v>11883.8</v>
      </c>
      <c r="E692" s="76">
        <f t="shared" ref="E692:G692" si="389">E691</f>
        <v>3721.08</v>
      </c>
      <c r="F692" s="76">
        <f t="shared" si="389"/>
        <v>699.86</v>
      </c>
      <c r="G692" s="76">
        <f t="shared" si="389"/>
        <v>1204.3</v>
      </c>
      <c r="H692" s="75">
        <v>0</v>
      </c>
      <c r="I692" s="68">
        <v>0</v>
      </c>
      <c r="J692" s="68">
        <v>0</v>
      </c>
      <c r="K692" s="15"/>
      <c r="L692" s="3">
        <f t="shared" si="385"/>
        <v>17509.04</v>
      </c>
    </row>
    <row r="693" spans="1:12" ht="16.5">
      <c r="A693" s="275"/>
      <c r="B693" s="221"/>
      <c r="C693" s="185" t="s">
        <v>110</v>
      </c>
      <c r="D693" s="109">
        <v>0</v>
      </c>
      <c r="E693" s="75">
        <v>0</v>
      </c>
      <c r="F693" s="75">
        <v>0</v>
      </c>
      <c r="G693" s="68">
        <v>0</v>
      </c>
      <c r="H693" s="75">
        <f>H691</f>
        <v>595.55999999999995</v>
      </c>
      <c r="I693" s="68">
        <v>0</v>
      </c>
      <c r="J693" s="68">
        <v>0</v>
      </c>
      <c r="K693" s="15"/>
      <c r="L693" s="3">
        <f t="shared" si="385"/>
        <v>595.55999999999995</v>
      </c>
    </row>
    <row r="694" spans="1:12" ht="33">
      <c r="A694" s="275"/>
      <c r="B694" s="221"/>
      <c r="C694" s="22" t="s">
        <v>9</v>
      </c>
      <c r="D694" s="117">
        <v>11883.8</v>
      </c>
      <c r="E694" s="76">
        <f>E697+E700</f>
        <v>3721.08</v>
      </c>
      <c r="F694" s="76">
        <f>F697</f>
        <v>699.86</v>
      </c>
      <c r="G694" s="76">
        <f>G697</f>
        <v>1204.3</v>
      </c>
      <c r="H694" s="76">
        <f t="shared" ref="H694:J694" si="390">H697</f>
        <v>595.55999999999995</v>
      </c>
      <c r="I694" s="68">
        <f t="shared" si="390"/>
        <v>0</v>
      </c>
      <c r="J694" s="68">
        <f t="shared" si="390"/>
        <v>0</v>
      </c>
      <c r="K694" s="15"/>
      <c r="L694" s="3">
        <f t="shared" si="385"/>
        <v>18104.599999999999</v>
      </c>
    </row>
    <row r="695" spans="1:12" ht="16.5">
      <c r="A695" s="275"/>
      <c r="B695" s="221"/>
      <c r="C695" s="185" t="s">
        <v>109</v>
      </c>
      <c r="D695" s="76">
        <f>D694</f>
        <v>11883.8</v>
      </c>
      <c r="E695" s="76">
        <f t="shared" ref="E695" si="391">E694</f>
        <v>3721.08</v>
      </c>
      <c r="F695" s="76">
        <f t="shared" ref="F695" si="392">F694</f>
        <v>699.86</v>
      </c>
      <c r="G695" s="76">
        <f t="shared" ref="G695" si="393">G694</f>
        <v>1204.3</v>
      </c>
      <c r="H695" s="159">
        <v>0</v>
      </c>
      <c r="I695" s="68">
        <v>0</v>
      </c>
      <c r="J695" s="68">
        <v>0</v>
      </c>
      <c r="K695" s="15"/>
      <c r="L695" s="3"/>
    </row>
    <row r="696" spans="1:12" ht="16.5">
      <c r="A696" s="275"/>
      <c r="B696" s="221"/>
      <c r="C696" s="185" t="s">
        <v>110</v>
      </c>
      <c r="D696" s="159">
        <v>0</v>
      </c>
      <c r="E696" s="68">
        <v>0</v>
      </c>
      <c r="F696" s="68">
        <v>0</v>
      </c>
      <c r="G696" s="68">
        <v>0</v>
      </c>
      <c r="H696" s="159">
        <f>H694</f>
        <v>595.55999999999995</v>
      </c>
      <c r="I696" s="68">
        <v>0</v>
      </c>
      <c r="J696" s="68">
        <v>0</v>
      </c>
      <c r="K696" s="15"/>
      <c r="L696" s="3"/>
    </row>
    <row r="697" spans="1:12" ht="82.5">
      <c r="A697" s="275"/>
      <c r="B697" s="221"/>
      <c r="C697" s="22" t="s">
        <v>90</v>
      </c>
      <c r="D697" s="117">
        <v>11744.3</v>
      </c>
      <c r="E697" s="76">
        <f>E725</f>
        <v>3016.53</v>
      </c>
      <c r="F697" s="76">
        <v>699.86</v>
      </c>
      <c r="G697" s="76">
        <f>G725</f>
        <v>1204.3</v>
      </c>
      <c r="H697" s="76">
        <v>595.55999999999995</v>
      </c>
      <c r="I697" s="68">
        <v>0</v>
      </c>
      <c r="J697" s="68">
        <v>0</v>
      </c>
      <c r="K697" s="15"/>
      <c r="L697" s="3">
        <f t="shared" si="385"/>
        <v>17260.55</v>
      </c>
    </row>
    <row r="698" spans="1:12" ht="16.5">
      <c r="A698" s="275"/>
      <c r="B698" s="221"/>
      <c r="C698" s="185" t="s">
        <v>109</v>
      </c>
      <c r="D698" s="117">
        <f>D697</f>
        <v>11744.3</v>
      </c>
      <c r="E698" s="117">
        <f t="shared" ref="E698:G698" si="394">E697</f>
        <v>3016.53</v>
      </c>
      <c r="F698" s="117">
        <f t="shared" si="394"/>
        <v>699.86</v>
      </c>
      <c r="G698" s="117">
        <f t="shared" si="394"/>
        <v>1204.3</v>
      </c>
      <c r="H698" s="159">
        <v>0</v>
      </c>
      <c r="I698" s="68">
        <v>0</v>
      </c>
      <c r="J698" s="68">
        <v>0</v>
      </c>
      <c r="K698" s="15"/>
      <c r="L698" s="3"/>
    </row>
    <row r="699" spans="1:12" ht="16.5">
      <c r="A699" s="275"/>
      <c r="B699" s="221"/>
      <c r="C699" s="185" t="s">
        <v>110</v>
      </c>
      <c r="D699" s="159">
        <v>0</v>
      </c>
      <c r="E699" s="68">
        <v>0</v>
      </c>
      <c r="F699" s="68">
        <v>0</v>
      </c>
      <c r="G699" s="68">
        <v>0</v>
      </c>
      <c r="H699" s="76">
        <f>H697</f>
        <v>595.55999999999995</v>
      </c>
      <c r="I699" s="68">
        <f t="shared" ref="I699:J699" si="395">I697</f>
        <v>0</v>
      </c>
      <c r="J699" s="68">
        <f t="shared" si="395"/>
        <v>0</v>
      </c>
      <c r="K699" s="15"/>
      <c r="L699" s="3"/>
    </row>
    <row r="700" spans="1:12" ht="49.5">
      <c r="A700" s="275"/>
      <c r="B700" s="221"/>
      <c r="C700" s="22" t="s">
        <v>99</v>
      </c>
      <c r="D700" s="117">
        <v>139.5</v>
      </c>
      <c r="E700" s="76">
        <f>E728</f>
        <v>704.55</v>
      </c>
      <c r="F700" s="68">
        <f>F728</f>
        <v>0</v>
      </c>
      <c r="G700" s="68">
        <v>0</v>
      </c>
      <c r="H700" s="75">
        <f>H702</f>
        <v>0</v>
      </c>
      <c r="I700" s="75">
        <f>I702</f>
        <v>0</v>
      </c>
      <c r="J700" s="52">
        <f>J702</f>
        <v>0</v>
      </c>
      <c r="K700" s="15"/>
      <c r="L700" s="3">
        <f t="shared" si="385"/>
        <v>844.05</v>
      </c>
    </row>
    <row r="701" spans="1:12" ht="16.5">
      <c r="A701" s="275"/>
      <c r="B701" s="221"/>
      <c r="C701" s="185" t="s">
        <v>109</v>
      </c>
      <c r="D701" s="117">
        <f>D700</f>
        <v>139.5</v>
      </c>
      <c r="E701" s="117">
        <f t="shared" ref="E701:J701" si="396">E700</f>
        <v>704.55</v>
      </c>
      <c r="F701" s="50">
        <f t="shared" si="396"/>
        <v>0</v>
      </c>
      <c r="G701" s="50">
        <f t="shared" si="396"/>
        <v>0</v>
      </c>
      <c r="H701" s="50">
        <f t="shared" si="396"/>
        <v>0</v>
      </c>
      <c r="I701" s="50">
        <f t="shared" si="396"/>
        <v>0</v>
      </c>
      <c r="J701" s="50">
        <f t="shared" si="396"/>
        <v>0</v>
      </c>
      <c r="K701" s="15"/>
      <c r="L701" s="3"/>
    </row>
    <row r="702" spans="1:12" ht="16.5">
      <c r="A702" s="275"/>
      <c r="B702" s="221"/>
      <c r="C702" s="22" t="s">
        <v>63</v>
      </c>
      <c r="D702" s="116">
        <v>139.5</v>
      </c>
      <c r="E702" s="75">
        <v>704.55</v>
      </c>
      <c r="F702" s="75">
        <v>0</v>
      </c>
      <c r="G702" s="68">
        <v>0</v>
      </c>
      <c r="H702" s="75">
        <v>0</v>
      </c>
      <c r="I702" s="75">
        <v>0</v>
      </c>
      <c r="J702" s="52">
        <v>0</v>
      </c>
      <c r="K702" s="15"/>
      <c r="L702" s="3">
        <f t="shared" si="385"/>
        <v>844.05</v>
      </c>
    </row>
    <row r="703" spans="1:12" ht="16.5">
      <c r="A703" s="275"/>
      <c r="B703" s="221"/>
      <c r="C703" s="22" t="s">
        <v>15</v>
      </c>
      <c r="D703" s="159">
        <v>0</v>
      </c>
      <c r="E703" s="75">
        <v>0</v>
      </c>
      <c r="F703" s="75">
        <v>0</v>
      </c>
      <c r="G703" s="68">
        <v>0</v>
      </c>
      <c r="H703" s="75">
        <v>0</v>
      </c>
      <c r="I703" s="75">
        <v>0</v>
      </c>
      <c r="J703" s="52">
        <v>0</v>
      </c>
      <c r="K703" s="15"/>
      <c r="L703" s="3">
        <f t="shared" si="385"/>
        <v>0</v>
      </c>
    </row>
    <row r="704" spans="1:12" ht="33">
      <c r="A704" s="275"/>
      <c r="B704" s="221"/>
      <c r="C704" s="22" t="s">
        <v>16</v>
      </c>
      <c r="D704" s="159">
        <v>0</v>
      </c>
      <c r="E704" s="75">
        <v>0</v>
      </c>
      <c r="F704" s="75">
        <v>0</v>
      </c>
      <c r="G704" s="75">
        <v>0</v>
      </c>
      <c r="H704" s="75">
        <v>0</v>
      </c>
      <c r="I704" s="75">
        <v>0</v>
      </c>
      <c r="J704" s="52">
        <v>0</v>
      </c>
      <c r="K704" s="15"/>
      <c r="L704" s="3">
        <f t="shared" si="385"/>
        <v>0</v>
      </c>
    </row>
    <row r="705" spans="1:12" ht="16.5">
      <c r="A705" s="275"/>
      <c r="B705" s="221"/>
      <c r="C705" s="22" t="s">
        <v>12</v>
      </c>
      <c r="D705" s="159">
        <v>0</v>
      </c>
      <c r="E705" s="75">
        <v>0</v>
      </c>
      <c r="F705" s="75">
        <v>0</v>
      </c>
      <c r="G705" s="75">
        <v>0</v>
      </c>
      <c r="H705" s="75">
        <v>0</v>
      </c>
      <c r="I705" s="75">
        <v>0</v>
      </c>
      <c r="J705" s="52">
        <v>0</v>
      </c>
      <c r="K705" s="15"/>
      <c r="L705" s="3">
        <f t="shared" si="385"/>
        <v>0</v>
      </c>
    </row>
    <row r="706" spans="1:12" ht="16.5">
      <c r="A706" s="275"/>
      <c r="B706" s="221"/>
      <c r="C706" s="22" t="s">
        <v>23</v>
      </c>
      <c r="D706" s="159">
        <v>0</v>
      </c>
      <c r="E706" s="75">
        <v>0</v>
      </c>
      <c r="F706" s="75">
        <v>0</v>
      </c>
      <c r="G706" s="75">
        <v>0</v>
      </c>
      <c r="H706" s="75">
        <v>0</v>
      </c>
      <c r="I706" s="75">
        <v>0</v>
      </c>
      <c r="J706" s="52">
        <v>0</v>
      </c>
      <c r="K706" s="15"/>
      <c r="L706" s="3">
        <f t="shared" si="385"/>
        <v>0</v>
      </c>
    </row>
    <row r="707" spans="1:12" ht="33">
      <c r="A707" s="276"/>
      <c r="B707" s="222"/>
      <c r="C707" s="22" t="s">
        <v>14</v>
      </c>
      <c r="D707" s="159">
        <v>0</v>
      </c>
      <c r="E707" s="75">
        <v>0</v>
      </c>
      <c r="F707" s="75">
        <v>0</v>
      </c>
      <c r="G707" s="75">
        <v>0</v>
      </c>
      <c r="H707" s="75">
        <v>0</v>
      </c>
      <c r="I707" s="75">
        <v>0</v>
      </c>
      <c r="J707" s="52">
        <v>0</v>
      </c>
      <c r="K707" s="15"/>
      <c r="L707" s="3">
        <f t="shared" si="385"/>
        <v>0</v>
      </c>
    </row>
    <row r="708" spans="1:12" ht="66">
      <c r="A708" s="35" t="s">
        <v>62</v>
      </c>
      <c r="B708" s="21" t="s">
        <v>45</v>
      </c>
      <c r="C708" s="38" t="s">
        <v>111</v>
      </c>
      <c r="D708" s="119">
        <f>D711</f>
        <v>11299.33</v>
      </c>
      <c r="E708" s="75">
        <v>0</v>
      </c>
      <c r="F708" s="75">
        <v>0</v>
      </c>
      <c r="G708" s="75">
        <v>0</v>
      </c>
      <c r="H708" s="75">
        <v>0</v>
      </c>
      <c r="I708" s="75">
        <v>0</v>
      </c>
      <c r="J708" s="52">
        <v>0</v>
      </c>
      <c r="K708" s="15"/>
      <c r="L708" s="3">
        <f t="shared" si="385"/>
        <v>11299.33</v>
      </c>
    </row>
    <row r="709" spans="1:12" ht="16.5">
      <c r="A709" s="36"/>
      <c r="B709" s="27"/>
      <c r="C709" s="38" t="s">
        <v>109</v>
      </c>
      <c r="D709" s="109">
        <f>D708</f>
        <v>11299.33</v>
      </c>
      <c r="E709" s="75">
        <v>0</v>
      </c>
      <c r="F709" s="75">
        <v>0</v>
      </c>
      <c r="G709" s="75">
        <v>0</v>
      </c>
      <c r="H709" s="75">
        <v>0</v>
      </c>
      <c r="I709" s="75">
        <v>0</v>
      </c>
      <c r="J709" s="52">
        <v>0</v>
      </c>
      <c r="K709" s="15"/>
      <c r="L709" s="3">
        <f t="shared" si="385"/>
        <v>11299.33</v>
      </c>
    </row>
    <row r="710" spans="1:12" ht="16.5">
      <c r="A710" s="36"/>
      <c r="B710" s="27"/>
      <c r="C710" s="38" t="s">
        <v>110</v>
      </c>
      <c r="D710" s="109">
        <v>0</v>
      </c>
      <c r="E710" s="75">
        <v>0</v>
      </c>
      <c r="F710" s="75">
        <v>0</v>
      </c>
      <c r="G710" s="75">
        <v>0</v>
      </c>
      <c r="H710" s="75">
        <v>0</v>
      </c>
      <c r="I710" s="75">
        <v>0</v>
      </c>
      <c r="J710" s="52">
        <v>0</v>
      </c>
      <c r="K710" s="15"/>
      <c r="L710" s="3">
        <f t="shared" si="385"/>
        <v>0</v>
      </c>
    </row>
    <row r="711" spans="1:12" ht="33">
      <c r="A711" s="36"/>
      <c r="B711" s="27"/>
      <c r="C711" s="22" t="s">
        <v>9</v>
      </c>
      <c r="D711" s="119">
        <f>D713</f>
        <v>11299.33</v>
      </c>
      <c r="E711" s="75">
        <v>0</v>
      </c>
      <c r="F711" s="75">
        <v>0</v>
      </c>
      <c r="G711" s="75">
        <v>0</v>
      </c>
      <c r="H711" s="75">
        <v>0</v>
      </c>
      <c r="I711" s="75">
        <v>0</v>
      </c>
      <c r="J711" s="52">
        <v>0</v>
      </c>
      <c r="K711" s="15"/>
      <c r="L711" s="3">
        <f t="shared" si="385"/>
        <v>11299.33</v>
      </c>
    </row>
    <row r="712" spans="1:12" ht="16.5">
      <c r="A712" s="36"/>
      <c r="B712" s="27"/>
      <c r="C712" s="38" t="s">
        <v>109</v>
      </c>
      <c r="D712" s="159">
        <f>D711</f>
        <v>11299.33</v>
      </c>
      <c r="E712" s="159">
        <v>0</v>
      </c>
      <c r="F712" s="159">
        <v>0</v>
      </c>
      <c r="G712" s="159">
        <v>0</v>
      </c>
      <c r="H712" s="159">
        <v>0</v>
      </c>
      <c r="I712" s="159">
        <v>0</v>
      </c>
      <c r="J712" s="159">
        <v>0</v>
      </c>
      <c r="K712" s="15"/>
      <c r="L712" s="3"/>
    </row>
    <row r="713" spans="1:12" ht="82.5">
      <c r="A713" s="36"/>
      <c r="B713" s="27"/>
      <c r="C713" s="129" t="s">
        <v>90</v>
      </c>
      <c r="D713" s="119">
        <v>11299.33</v>
      </c>
      <c r="E713" s="75">
        <v>0</v>
      </c>
      <c r="F713" s="75">
        <v>0</v>
      </c>
      <c r="G713" s="75">
        <v>0</v>
      </c>
      <c r="H713" s="75">
        <v>0</v>
      </c>
      <c r="I713" s="75">
        <v>0</v>
      </c>
      <c r="J713" s="52">
        <v>0</v>
      </c>
      <c r="K713" s="15"/>
      <c r="L713" s="3">
        <f t="shared" si="385"/>
        <v>11299.33</v>
      </c>
    </row>
    <row r="714" spans="1:12" ht="16.5">
      <c r="A714" s="36"/>
      <c r="B714" s="27"/>
      <c r="C714" s="38" t="s">
        <v>109</v>
      </c>
      <c r="D714" s="159">
        <f>D713</f>
        <v>11299.33</v>
      </c>
      <c r="E714" s="159">
        <v>0</v>
      </c>
      <c r="F714" s="159">
        <v>0</v>
      </c>
      <c r="G714" s="159">
        <v>0</v>
      </c>
      <c r="H714" s="159">
        <v>0</v>
      </c>
      <c r="I714" s="159">
        <v>0</v>
      </c>
      <c r="J714" s="159">
        <v>0</v>
      </c>
      <c r="K714" s="15"/>
      <c r="L714" s="3">
        <f t="shared" si="385"/>
        <v>11299.33</v>
      </c>
    </row>
    <row r="715" spans="1:12" ht="16.5">
      <c r="A715" s="36"/>
      <c r="B715" s="27"/>
      <c r="C715" s="22" t="s">
        <v>15</v>
      </c>
      <c r="D715" s="109">
        <v>0</v>
      </c>
      <c r="E715" s="75">
        <v>0</v>
      </c>
      <c r="F715" s="75">
        <v>0</v>
      </c>
      <c r="G715" s="75">
        <v>0</v>
      </c>
      <c r="H715" s="75">
        <v>0</v>
      </c>
      <c r="I715" s="75">
        <v>0</v>
      </c>
      <c r="J715" s="52">
        <v>0</v>
      </c>
      <c r="K715" s="15"/>
      <c r="L715" s="3">
        <f t="shared" si="385"/>
        <v>0</v>
      </c>
    </row>
    <row r="716" spans="1:12" ht="33">
      <c r="A716" s="36"/>
      <c r="B716" s="27"/>
      <c r="C716" s="22" t="s">
        <v>16</v>
      </c>
      <c r="D716" s="109">
        <v>0</v>
      </c>
      <c r="E716" s="75">
        <v>0</v>
      </c>
      <c r="F716" s="75">
        <v>0</v>
      </c>
      <c r="G716" s="75">
        <v>0</v>
      </c>
      <c r="H716" s="75">
        <v>0</v>
      </c>
      <c r="I716" s="75">
        <v>0</v>
      </c>
      <c r="J716" s="52">
        <v>0</v>
      </c>
      <c r="K716" s="15"/>
      <c r="L716" s="3">
        <f t="shared" si="385"/>
        <v>0</v>
      </c>
    </row>
    <row r="717" spans="1:12" ht="16.5">
      <c r="A717" s="36"/>
      <c r="B717" s="27"/>
      <c r="C717" s="22" t="s">
        <v>12</v>
      </c>
      <c r="D717" s="109">
        <v>0</v>
      </c>
      <c r="E717" s="75">
        <v>0</v>
      </c>
      <c r="F717" s="75">
        <v>0</v>
      </c>
      <c r="G717" s="75">
        <v>0</v>
      </c>
      <c r="H717" s="75">
        <v>0</v>
      </c>
      <c r="I717" s="75">
        <v>0</v>
      </c>
      <c r="J717" s="52">
        <v>0</v>
      </c>
      <c r="K717" s="15"/>
      <c r="L717" s="3">
        <f t="shared" si="385"/>
        <v>0</v>
      </c>
    </row>
    <row r="718" spans="1:12" ht="16.5">
      <c r="A718" s="36"/>
      <c r="B718" s="24"/>
      <c r="C718" s="22" t="s">
        <v>23</v>
      </c>
      <c r="D718" s="109">
        <v>0</v>
      </c>
      <c r="E718" s="75">
        <v>0</v>
      </c>
      <c r="F718" s="75">
        <v>0</v>
      </c>
      <c r="G718" s="75">
        <v>0</v>
      </c>
      <c r="H718" s="75">
        <v>0</v>
      </c>
      <c r="I718" s="75">
        <v>0</v>
      </c>
      <c r="J718" s="52">
        <v>0</v>
      </c>
      <c r="K718" s="15"/>
      <c r="L718" s="3">
        <f t="shared" si="385"/>
        <v>0</v>
      </c>
    </row>
    <row r="719" spans="1:12" ht="16.5">
      <c r="A719" s="35" t="s">
        <v>56</v>
      </c>
      <c r="B719" s="273" t="s">
        <v>71</v>
      </c>
      <c r="C719" s="38" t="s">
        <v>111</v>
      </c>
      <c r="D719" s="119">
        <f>D722</f>
        <v>584.47</v>
      </c>
      <c r="E719" s="76">
        <f>E720+E721+E722</f>
        <v>7442.16</v>
      </c>
      <c r="F719" s="76">
        <f>F722</f>
        <v>699.86</v>
      </c>
      <c r="G719" s="76">
        <f>G722</f>
        <v>1204.3</v>
      </c>
      <c r="H719" s="76">
        <f t="shared" ref="H719:J719" si="397">H722</f>
        <v>595.55999999999995</v>
      </c>
      <c r="I719" s="68">
        <f t="shared" si="397"/>
        <v>0</v>
      </c>
      <c r="J719" s="68">
        <f t="shared" si="397"/>
        <v>0</v>
      </c>
      <c r="K719" s="15"/>
      <c r="L719" s="3">
        <f t="shared" si="385"/>
        <v>10526.349999999999</v>
      </c>
    </row>
    <row r="720" spans="1:12" ht="16.5">
      <c r="A720" s="36"/>
      <c r="B720" s="274"/>
      <c r="C720" s="38" t="s">
        <v>109</v>
      </c>
      <c r="D720" s="109">
        <f>D719</f>
        <v>584.47</v>
      </c>
      <c r="E720" s="76">
        <f>E722</f>
        <v>3721.08</v>
      </c>
      <c r="F720" s="76">
        <f>F719</f>
        <v>699.86</v>
      </c>
      <c r="G720" s="76">
        <f>G719</f>
        <v>1204.3</v>
      </c>
      <c r="H720" s="109">
        <v>0</v>
      </c>
      <c r="I720" s="109">
        <v>0</v>
      </c>
      <c r="J720" s="109">
        <v>0</v>
      </c>
      <c r="K720" s="15"/>
      <c r="L720" s="3">
        <f t="shared" si="385"/>
        <v>6209.71</v>
      </c>
    </row>
    <row r="721" spans="1:12" ht="16.5">
      <c r="A721" s="36"/>
      <c r="B721" s="274"/>
      <c r="C721" s="38" t="s">
        <v>110</v>
      </c>
      <c r="D721" s="109">
        <v>0</v>
      </c>
      <c r="E721" s="109">
        <v>0</v>
      </c>
      <c r="F721" s="109">
        <v>0</v>
      </c>
      <c r="G721" s="109">
        <v>0</v>
      </c>
      <c r="H721" s="76">
        <f>H722</f>
        <v>595.55999999999995</v>
      </c>
      <c r="I721" s="109">
        <v>0</v>
      </c>
      <c r="J721" s="109">
        <v>0</v>
      </c>
      <c r="K721" s="15"/>
      <c r="L721" s="3">
        <f t="shared" si="385"/>
        <v>595.55999999999995</v>
      </c>
    </row>
    <row r="722" spans="1:12" ht="33">
      <c r="A722" s="36"/>
      <c r="B722" s="274"/>
      <c r="C722" s="22" t="s">
        <v>9</v>
      </c>
      <c r="D722" s="119">
        <v>584.47</v>
      </c>
      <c r="E722" s="76">
        <f>E725+E728</f>
        <v>3721.08</v>
      </c>
      <c r="F722" s="76">
        <f>F725</f>
        <v>699.86</v>
      </c>
      <c r="G722" s="76">
        <f>G725</f>
        <v>1204.3</v>
      </c>
      <c r="H722" s="76">
        <f t="shared" ref="H722:J722" si="398">H725</f>
        <v>595.55999999999995</v>
      </c>
      <c r="I722" s="68">
        <f t="shared" si="398"/>
        <v>0</v>
      </c>
      <c r="J722" s="68">
        <f t="shared" si="398"/>
        <v>0</v>
      </c>
      <c r="K722" s="15"/>
      <c r="L722" s="3">
        <f t="shared" si="385"/>
        <v>6805.2699999999995</v>
      </c>
    </row>
    <row r="723" spans="1:12" ht="16.5">
      <c r="A723" s="36"/>
      <c r="B723" s="274"/>
      <c r="C723" s="38" t="s">
        <v>109</v>
      </c>
      <c r="D723" s="159">
        <f>D722</f>
        <v>584.47</v>
      </c>
      <c r="E723" s="76">
        <f>E725</f>
        <v>3016.53</v>
      </c>
      <c r="F723" s="76">
        <f>F722</f>
        <v>699.86</v>
      </c>
      <c r="G723" s="76">
        <f>G722</f>
        <v>1204.3</v>
      </c>
      <c r="H723" s="159">
        <v>0</v>
      </c>
      <c r="I723" s="159">
        <v>0</v>
      </c>
      <c r="J723" s="159">
        <v>0</v>
      </c>
      <c r="K723" s="15"/>
      <c r="L723" s="3"/>
    </row>
    <row r="724" spans="1:12" ht="16.5">
      <c r="A724" s="36"/>
      <c r="B724" s="274"/>
      <c r="C724" s="38" t="s">
        <v>110</v>
      </c>
      <c r="D724" s="159">
        <v>0</v>
      </c>
      <c r="E724" s="159">
        <v>0</v>
      </c>
      <c r="F724" s="159">
        <v>0</v>
      </c>
      <c r="G724" s="159">
        <v>0</v>
      </c>
      <c r="H724" s="76">
        <f>H725</f>
        <v>595.55999999999995</v>
      </c>
      <c r="I724" s="159">
        <v>0</v>
      </c>
      <c r="J724" s="159">
        <v>0</v>
      </c>
      <c r="K724" s="15"/>
      <c r="L724" s="3"/>
    </row>
    <row r="725" spans="1:12" ht="82.5">
      <c r="A725" s="36"/>
      <c r="B725" s="274"/>
      <c r="C725" s="129" t="s">
        <v>90</v>
      </c>
      <c r="D725" s="119">
        <v>444.97</v>
      </c>
      <c r="E725" s="76">
        <v>3016.53</v>
      </c>
      <c r="F725" s="76">
        <v>699.86</v>
      </c>
      <c r="G725" s="76">
        <v>1204.3</v>
      </c>
      <c r="H725" s="76">
        <v>595.55999999999995</v>
      </c>
      <c r="I725" s="68">
        <v>0</v>
      </c>
      <c r="J725" s="68">
        <v>0</v>
      </c>
      <c r="K725" s="15"/>
      <c r="L725" s="3">
        <f t="shared" si="385"/>
        <v>5961.22</v>
      </c>
    </row>
    <row r="726" spans="1:12" ht="16.5">
      <c r="A726" s="36"/>
      <c r="B726" s="274"/>
      <c r="C726" s="38" t="s">
        <v>109</v>
      </c>
      <c r="D726" s="119">
        <f>D725</f>
        <v>444.97</v>
      </c>
      <c r="E726" s="119">
        <f t="shared" ref="E726:G726" si="399">E725</f>
        <v>3016.53</v>
      </c>
      <c r="F726" s="119">
        <f t="shared" si="399"/>
        <v>699.86</v>
      </c>
      <c r="G726" s="120">
        <f t="shared" si="399"/>
        <v>1204.3</v>
      </c>
      <c r="H726" s="68">
        <v>0</v>
      </c>
      <c r="I726" s="68">
        <v>0</v>
      </c>
      <c r="J726" s="68">
        <v>0</v>
      </c>
      <c r="K726" s="15"/>
      <c r="L726" s="3"/>
    </row>
    <row r="727" spans="1:12" ht="16.5">
      <c r="A727" s="36"/>
      <c r="B727" s="274"/>
      <c r="C727" s="38" t="s">
        <v>110</v>
      </c>
      <c r="D727" s="119">
        <v>0</v>
      </c>
      <c r="E727" s="68">
        <v>0</v>
      </c>
      <c r="F727" s="68">
        <v>0</v>
      </c>
      <c r="G727" s="68">
        <v>0</v>
      </c>
      <c r="H727" s="76">
        <f>H725</f>
        <v>595.55999999999995</v>
      </c>
      <c r="I727" s="68">
        <f t="shared" ref="I727:J727" si="400">I725</f>
        <v>0</v>
      </c>
      <c r="J727" s="68">
        <f t="shared" si="400"/>
        <v>0</v>
      </c>
      <c r="K727" s="15"/>
      <c r="L727" s="3"/>
    </row>
    <row r="728" spans="1:12" ht="49.5">
      <c r="A728" s="36"/>
      <c r="B728" s="274"/>
      <c r="C728" s="22" t="s">
        <v>99</v>
      </c>
      <c r="D728" s="120">
        <v>139.5</v>
      </c>
      <c r="E728" s="76">
        <v>704.55</v>
      </c>
      <c r="F728" s="68">
        <v>0</v>
      </c>
      <c r="G728" s="75">
        <v>0</v>
      </c>
      <c r="H728" s="75">
        <v>0</v>
      </c>
      <c r="I728" s="75">
        <v>0</v>
      </c>
      <c r="J728" s="52">
        <v>0</v>
      </c>
      <c r="K728" s="15"/>
      <c r="L728" s="3">
        <f t="shared" si="385"/>
        <v>844.05</v>
      </c>
    </row>
    <row r="729" spans="1:12" ht="16.5">
      <c r="A729" s="36"/>
      <c r="B729" s="274"/>
      <c r="C729" s="38" t="s">
        <v>109</v>
      </c>
      <c r="D729" s="76">
        <f>D728</f>
        <v>139.5</v>
      </c>
      <c r="E729" s="76">
        <f>E728</f>
        <v>704.55</v>
      </c>
      <c r="F729" s="75">
        <v>0</v>
      </c>
      <c r="G729" s="75">
        <v>0</v>
      </c>
      <c r="H729" s="75">
        <v>0</v>
      </c>
      <c r="I729" s="75">
        <v>0</v>
      </c>
      <c r="J729" s="52">
        <v>0</v>
      </c>
      <c r="K729" s="15"/>
      <c r="L729" s="3">
        <f t="shared" si="385"/>
        <v>844.05</v>
      </c>
    </row>
    <row r="730" spans="1:12" ht="16.5">
      <c r="A730" s="36"/>
      <c r="B730" s="274"/>
      <c r="C730" s="22" t="s">
        <v>15</v>
      </c>
      <c r="D730" s="75">
        <v>0</v>
      </c>
      <c r="E730" s="109">
        <v>0</v>
      </c>
      <c r="F730" s="75">
        <v>0</v>
      </c>
      <c r="G730" s="75">
        <v>0</v>
      </c>
      <c r="H730" s="75">
        <v>0</v>
      </c>
      <c r="I730" s="75">
        <v>0</v>
      </c>
      <c r="J730" s="52">
        <v>0</v>
      </c>
      <c r="K730" s="15"/>
      <c r="L730" s="3">
        <f t="shared" si="385"/>
        <v>0</v>
      </c>
    </row>
    <row r="731" spans="1:12" ht="33">
      <c r="A731" s="36"/>
      <c r="B731" s="274"/>
      <c r="C731" s="22" t="s">
        <v>16</v>
      </c>
      <c r="D731" s="75">
        <v>0</v>
      </c>
      <c r="E731" s="109">
        <v>0</v>
      </c>
      <c r="F731" s="75">
        <v>0</v>
      </c>
      <c r="G731" s="75">
        <v>0</v>
      </c>
      <c r="H731" s="75">
        <v>0</v>
      </c>
      <c r="I731" s="75">
        <v>0</v>
      </c>
      <c r="J731" s="52">
        <v>0</v>
      </c>
      <c r="K731" s="15"/>
      <c r="L731" s="3">
        <f t="shared" si="385"/>
        <v>0</v>
      </c>
    </row>
    <row r="732" spans="1:12" ht="16.5">
      <c r="A732" s="37"/>
      <c r="B732" s="274"/>
      <c r="C732" s="22" t="s">
        <v>12</v>
      </c>
      <c r="D732" s="75">
        <v>0</v>
      </c>
      <c r="E732" s="109">
        <v>0</v>
      </c>
      <c r="F732" s="75">
        <v>0</v>
      </c>
      <c r="G732" s="75">
        <v>0</v>
      </c>
      <c r="H732" s="75">
        <v>0</v>
      </c>
      <c r="I732" s="75">
        <v>0</v>
      </c>
      <c r="J732" s="52">
        <v>0</v>
      </c>
      <c r="K732" s="15"/>
      <c r="L732" s="3">
        <f t="shared" si="385"/>
        <v>0</v>
      </c>
    </row>
    <row r="733" spans="1:12" ht="214.5">
      <c r="A733" s="252" t="s">
        <v>171</v>
      </c>
      <c r="B733" s="224" t="s">
        <v>170</v>
      </c>
      <c r="C733" s="185" t="s">
        <v>111</v>
      </c>
      <c r="D733" s="80">
        <f t="shared" ref="D733:J733" si="401">D736</f>
        <v>1008.94</v>
      </c>
      <c r="E733" s="76">
        <f t="shared" si="401"/>
        <v>945.58999999999992</v>
      </c>
      <c r="F733" s="76">
        <f t="shared" si="401"/>
        <v>557.07000000000005</v>
      </c>
      <c r="G733" s="76">
        <f t="shared" si="401"/>
        <v>33.54</v>
      </c>
      <c r="H733" s="76">
        <f t="shared" si="401"/>
        <v>33.54</v>
      </c>
      <c r="I733" s="68">
        <f t="shared" si="401"/>
        <v>0</v>
      </c>
      <c r="J733" s="68">
        <f t="shared" si="401"/>
        <v>0</v>
      </c>
      <c r="K733" s="15"/>
      <c r="L733" s="3">
        <f t="shared" si="385"/>
        <v>2578.6799999999998</v>
      </c>
    </row>
    <row r="734" spans="1:12" ht="16.5">
      <c r="A734" s="252"/>
      <c r="B734" s="225"/>
      <c r="C734" s="185" t="s">
        <v>109</v>
      </c>
      <c r="D734" s="76">
        <f>D733</f>
        <v>1008.94</v>
      </c>
      <c r="E734" s="76">
        <f t="shared" ref="E734:G734" si="402">E733</f>
        <v>945.58999999999992</v>
      </c>
      <c r="F734" s="76">
        <f t="shared" si="402"/>
        <v>557.07000000000005</v>
      </c>
      <c r="G734" s="76">
        <f t="shared" si="402"/>
        <v>33.54</v>
      </c>
      <c r="H734" s="68">
        <v>0</v>
      </c>
      <c r="I734" s="68">
        <v>0</v>
      </c>
      <c r="J734" s="68">
        <v>0</v>
      </c>
      <c r="K734" s="15"/>
      <c r="L734" s="3">
        <f t="shared" si="385"/>
        <v>2545.14</v>
      </c>
    </row>
    <row r="735" spans="1:12" ht="16.5">
      <c r="A735" s="252"/>
      <c r="B735" s="225"/>
      <c r="C735" s="185" t="s">
        <v>110</v>
      </c>
      <c r="D735" s="68">
        <v>0</v>
      </c>
      <c r="E735" s="68">
        <v>0</v>
      </c>
      <c r="F735" s="68">
        <v>0</v>
      </c>
      <c r="G735" s="68">
        <v>0</v>
      </c>
      <c r="H735" s="76">
        <f>H733</f>
        <v>33.54</v>
      </c>
      <c r="I735" s="68">
        <v>0</v>
      </c>
      <c r="J735" s="64">
        <v>0</v>
      </c>
      <c r="K735" s="15"/>
      <c r="L735" s="3">
        <f t="shared" si="385"/>
        <v>33.54</v>
      </c>
    </row>
    <row r="736" spans="1:12" ht="33">
      <c r="A736" s="252"/>
      <c r="B736" s="225"/>
      <c r="C736" s="22" t="s">
        <v>9</v>
      </c>
      <c r="D736" s="80">
        <f>D739+D742</f>
        <v>1008.94</v>
      </c>
      <c r="E736" s="76">
        <f t="shared" ref="E736" si="403">E742+E739</f>
        <v>945.58999999999992</v>
      </c>
      <c r="F736" s="76">
        <f>F742+F739</f>
        <v>557.07000000000005</v>
      </c>
      <c r="G736" s="76">
        <f>G739</f>
        <v>33.54</v>
      </c>
      <c r="H736" s="76">
        <f t="shared" ref="H736:J736" si="404">H739</f>
        <v>33.54</v>
      </c>
      <c r="I736" s="68">
        <f t="shared" si="404"/>
        <v>0</v>
      </c>
      <c r="J736" s="68">
        <f t="shared" si="404"/>
        <v>0</v>
      </c>
      <c r="K736" s="15"/>
      <c r="L736" s="3">
        <f t="shared" si="385"/>
        <v>2578.6799999999998</v>
      </c>
    </row>
    <row r="737" spans="1:20" ht="16.5">
      <c r="A737" s="252"/>
      <c r="B737" s="225"/>
      <c r="C737" s="185" t="s">
        <v>109</v>
      </c>
      <c r="D737" s="76">
        <f>D736</f>
        <v>1008.94</v>
      </c>
      <c r="E737" s="76">
        <f t="shared" ref="E737" si="405">E736</f>
        <v>945.58999999999992</v>
      </c>
      <c r="F737" s="76">
        <f t="shared" ref="F737" si="406">F736</f>
        <v>557.07000000000005</v>
      </c>
      <c r="G737" s="76">
        <f t="shared" ref="G737" si="407">G736</f>
        <v>33.54</v>
      </c>
      <c r="H737" s="68">
        <v>0</v>
      </c>
      <c r="I737" s="68">
        <v>0</v>
      </c>
      <c r="J737" s="68">
        <v>0</v>
      </c>
      <c r="K737" s="15"/>
      <c r="L737" s="3"/>
    </row>
    <row r="738" spans="1:20" ht="16.5">
      <c r="A738" s="252"/>
      <c r="B738" s="225"/>
      <c r="C738" s="185" t="s">
        <v>110</v>
      </c>
      <c r="D738" s="68">
        <v>0</v>
      </c>
      <c r="E738" s="68">
        <v>0</v>
      </c>
      <c r="F738" s="68">
        <v>0</v>
      </c>
      <c r="G738" s="68">
        <v>0</v>
      </c>
      <c r="H738" s="76">
        <f>H736</f>
        <v>33.54</v>
      </c>
      <c r="I738" s="68">
        <v>0</v>
      </c>
      <c r="J738" s="68">
        <v>0</v>
      </c>
      <c r="K738" s="15"/>
      <c r="L738" s="3"/>
    </row>
    <row r="739" spans="1:20" ht="82.5">
      <c r="A739" s="252"/>
      <c r="B739" s="225"/>
      <c r="C739" s="22" t="s">
        <v>90</v>
      </c>
      <c r="D739" s="80">
        <v>918.63</v>
      </c>
      <c r="E739" s="76">
        <v>888.67</v>
      </c>
      <c r="F739" s="76">
        <v>557.07000000000005</v>
      </c>
      <c r="G739" s="76">
        <v>33.54</v>
      </c>
      <c r="H739" s="76">
        <v>33.54</v>
      </c>
      <c r="I739" s="68">
        <v>0</v>
      </c>
      <c r="J739" s="68">
        <v>0</v>
      </c>
      <c r="K739" s="15"/>
      <c r="L739" s="3">
        <f t="shared" si="385"/>
        <v>2431.4499999999998</v>
      </c>
    </row>
    <row r="740" spans="1:20" ht="16.5">
      <c r="A740" s="252"/>
      <c r="B740" s="225"/>
      <c r="C740" s="185" t="s">
        <v>109</v>
      </c>
      <c r="D740" s="80">
        <f>D739</f>
        <v>918.63</v>
      </c>
      <c r="E740" s="80">
        <f t="shared" ref="E740:G740" si="408">E739</f>
        <v>888.67</v>
      </c>
      <c r="F740" s="80">
        <f t="shared" si="408"/>
        <v>557.07000000000005</v>
      </c>
      <c r="G740" s="80">
        <f t="shared" si="408"/>
        <v>33.54</v>
      </c>
      <c r="H740" s="68">
        <v>0</v>
      </c>
      <c r="I740" s="68">
        <v>0</v>
      </c>
      <c r="J740" s="68">
        <v>0</v>
      </c>
      <c r="K740" s="15"/>
      <c r="L740" s="3"/>
    </row>
    <row r="741" spans="1:20" ht="16.5">
      <c r="A741" s="252"/>
      <c r="B741" s="225"/>
      <c r="C741" s="185" t="s">
        <v>110</v>
      </c>
      <c r="D741" s="80">
        <v>0</v>
      </c>
      <c r="E741" s="68">
        <v>0</v>
      </c>
      <c r="F741" s="68">
        <v>0</v>
      </c>
      <c r="G741" s="68">
        <v>0</v>
      </c>
      <c r="H741" s="76">
        <f>H739</f>
        <v>33.54</v>
      </c>
      <c r="I741" s="68">
        <f t="shared" ref="I741:J741" si="409">I739</f>
        <v>0</v>
      </c>
      <c r="J741" s="68">
        <f t="shared" si="409"/>
        <v>0</v>
      </c>
      <c r="K741" s="15"/>
      <c r="L741" s="3"/>
    </row>
    <row r="742" spans="1:20" ht="49.5">
      <c r="A742" s="252"/>
      <c r="B742" s="225"/>
      <c r="C742" s="22" t="s">
        <v>99</v>
      </c>
      <c r="D742" s="80">
        <v>90.31</v>
      </c>
      <c r="E742" s="76">
        <f t="shared" ref="E742:E743" si="410">E744</f>
        <v>56.92</v>
      </c>
      <c r="F742" s="68">
        <v>0</v>
      </c>
      <c r="G742" s="68">
        <v>0</v>
      </c>
      <c r="H742" s="68">
        <v>0</v>
      </c>
      <c r="I742" s="68">
        <v>0</v>
      </c>
      <c r="J742" s="64">
        <v>0</v>
      </c>
      <c r="K742" s="15"/>
      <c r="L742" s="3">
        <f t="shared" si="385"/>
        <v>147.23000000000002</v>
      </c>
    </row>
    <row r="743" spans="1:20" ht="16.5">
      <c r="A743" s="252"/>
      <c r="B743" s="225"/>
      <c r="C743" s="185" t="s">
        <v>109</v>
      </c>
      <c r="D743" s="80">
        <v>90.31</v>
      </c>
      <c r="E743" s="76">
        <f t="shared" si="410"/>
        <v>0</v>
      </c>
      <c r="F743" s="68">
        <v>0</v>
      </c>
      <c r="G743" s="68">
        <v>0</v>
      </c>
      <c r="H743" s="68">
        <v>0</v>
      </c>
      <c r="I743" s="68">
        <v>0</v>
      </c>
      <c r="J743" s="68">
        <v>0</v>
      </c>
      <c r="K743" s="15"/>
      <c r="L743" s="3"/>
      <c r="T743" s="3">
        <f>L63+L297+L343+L464+L944</f>
        <v>1890947.53</v>
      </c>
    </row>
    <row r="744" spans="1:20" ht="16.5">
      <c r="A744" s="252"/>
      <c r="B744" s="225"/>
      <c r="C744" s="22" t="s">
        <v>63</v>
      </c>
      <c r="D744" s="108">
        <v>90.31</v>
      </c>
      <c r="E744" s="76">
        <v>56.92</v>
      </c>
      <c r="F744" s="68">
        <v>0</v>
      </c>
      <c r="G744" s="68">
        <v>0</v>
      </c>
      <c r="H744" s="68">
        <v>0</v>
      </c>
      <c r="I744" s="68">
        <v>0</v>
      </c>
      <c r="J744" s="64">
        <v>0</v>
      </c>
      <c r="K744" s="15"/>
      <c r="L744" s="3">
        <f t="shared" si="385"/>
        <v>147.23000000000002</v>
      </c>
    </row>
    <row r="745" spans="1:20" ht="16.5">
      <c r="A745" s="252"/>
      <c r="B745" s="225"/>
      <c r="C745" s="22" t="s">
        <v>15</v>
      </c>
      <c r="D745" s="109">
        <v>0</v>
      </c>
      <c r="E745" s="75">
        <v>0</v>
      </c>
      <c r="F745" s="75">
        <v>0</v>
      </c>
      <c r="G745" s="75">
        <v>0</v>
      </c>
      <c r="H745" s="75">
        <v>0</v>
      </c>
      <c r="I745" s="75">
        <v>0</v>
      </c>
      <c r="J745" s="63">
        <v>0</v>
      </c>
      <c r="K745" s="15"/>
      <c r="L745" s="3">
        <f t="shared" si="385"/>
        <v>0</v>
      </c>
    </row>
    <row r="746" spans="1:20" ht="33">
      <c r="A746" s="252"/>
      <c r="B746" s="225"/>
      <c r="C746" s="22" t="s">
        <v>16</v>
      </c>
      <c r="D746" s="109">
        <v>0</v>
      </c>
      <c r="E746" s="75">
        <v>0</v>
      </c>
      <c r="F746" s="75">
        <v>0</v>
      </c>
      <c r="G746" s="75">
        <v>0</v>
      </c>
      <c r="H746" s="75">
        <v>0</v>
      </c>
      <c r="I746" s="75">
        <v>0</v>
      </c>
      <c r="J746" s="63">
        <v>0</v>
      </c>
      <c r="K746" s="15"/>
      <c r="L746" s="3">
        <f t="shared" si="385"/>
        <v>0</v>
      </c>
    </row>
    <row r="747" spans="1:20" ht="16.5">
      <c r="A747" s="252"/>
      <c r="B747" s="225"/>
      <c r="C747" s="22" t="s">
        <v>12</v>
      </c>
      <c r="D747" s="109">
        <v>0</v>
      </c>
      <c r="E747" s="75">
        <v>0</v>
      </c>
      <c r="F747" s="75">
        <v>0</v>
      </c>
      <c r="G747" s="75">
        <v>0</v>
      </c>
      <c r="H747" s="75">
        <v>0</v>
      </c>
      <c r="I747" s="75">
        <v>0</v>
      </c>
      <c r="J747" s="63">
        <v>0</v>
      </c>
      <c r="K747" s="15"/>
      <c r="L747" s="3">
        <f t="shared" si="385"/>
        <v>0</v>
      </c>
    </row>
    <row r="748" spans="1:20" ht="16.5">
      <c r="A748" s="252"/>
      <c r="B748" s="225"/>
      <c r="C748" s="22" t="s">
        <v>23</v>
      </c>
      <c r="D748" s="109">
        <v>0</v>
      </c>
      <c r="E748" s="75">
        <v>0</v>
      </c>
      <c r="F748" s="75">
        <v>0</v>
      </c>
      <c r="G748" s="75">
        <v>0</v>
      </c>
      <c r="H748" s="75">
        <v>0</v>
      </c>
      <c r="I748" s="75">
        <v>0</v>
      </c>
      <c r="J748" s="63">
        <v>0</v>
      </c>
      <c r="K748" s="15"/>
      <c r="L748" s="3">
        <f t="shared" si="385"/>
        <v>0</v>
      </c>
    </row>
    <row r="749" spans="1:20" ht="33">
      <c r="A749" s="252"/>
      <c r="B749" s="226"/>
      <c r="C749" s="22" t="s">
        <v>14</v>
      </c>
      <c r="D749" s="109">
        <v>0</v>
      </c>
      <c r="E749" s="75">
        <v>0</v>
      </c>
      <c r="F749" s="75">
        <v>0</v>
      </c>
      <c r="G749" s="75">
        <v>0</v>
      </c>
      <c r="H749" s="75">
        <v>0</v>
      </c>
      <c r="I749" s="75">
        <v>0</v>
      </c>
      <c r="J749" s="63">
        <v>0</v>
      </c>
      <c r="K749" s="15"/>
      <c r="L749" s="3">
        <f t="shared" si="385"/>
        <v>0</v>
      </c>
    </row>
    <row r="750" spans="1:20" ht="63.75" customHeight="1">
      <c r="A750" s="277" t="s">
        <v>52</v>
      </c>
      <c r="B750" s="258" t="s">
        <v>172</v>
      </c>
      <c r="C750" s="38" t="s">
        <v>111</v>
      </c>
      <c r="D750" s="80">
        <f>D753</f>
        <v>234.33</v>
      </c>
      <c r="E750" s="76">
        <f t="shared" ref="E750:H750" si="411">E753</f>
        <v>147.82</v>
      </c>
      <c r="F750" s="76">
        <f t="shared" si="411"/>
        <v>782.24</v>
      </c>
      <c r="G750" s="76">
        <f t="shared" si="411"/>
        <v>2776.7799999999997</v>
      </c>
      <c r="H750" s="76">
        <f t="shared" si="411"/>
        <v>9011.6</v>
      </c>
      <c r="I750" s="68">
        <f t="shared" ref="I750:J750" si="412">I753</f>
        <v>0</v>
      </c>
      <c r="J750" s="68">
        <f t="shared" si="412"/>
        <v>0</v>
      </c>
      <c r="K750" s="15"/>
      <c r="L750" s="3">
        <f t="shared" si="385"/>
        <v>12952.77</v>
      </c>
    </row>
    <row r="751" spans="1:20" ht="19.5" customHeight="1">
      <c r="A751" s="277"/>
      <c r="B751" s="258"/>
      <c r="C751" s="38" t="s">
        <v>109</v>
      </c>
      <c r="D751" s="109">
        <f>D750</f>
        <v>234.33</v>
      </c>
      <c r="E751" s="159">
        <f t="shared" ref="E751:G751" si="413">E750</f>
        <v>147.82</v>
      </c>
      <c r="F751" s="159">
        <f t="shared" si="413"/>
        <v>782.24</v>
      </c>
      <c r="G751" s="159">
        <f t="shared" si="413"/>
        <v>2776.7799999999997</v>
      </c>
      <c r="H751" s="75">
        <v>0</v>
      </c>
      <c r="I751" s="83">
        <v>0</v>
      </c>
      <c r="J751" s="83">
        <v>0</v>
      </c>
      <c r="K751" s="15"/>
      <c r="L751" s="3">
        <f t="shared" si="385"/>
        <v>3941.1699999999996</v>
      </c>
    </row>
    <row r="752" spans="1:20" ht="18" customHeight="1">
      <c r="A752" s="277"/>
      <c r="B752" s="258"/>
      <c r="C752" s="38" t="s">
        <v>110</v>
      </c>
      <c r="D752" s="109">
        <v>0</v>
      </c>
      <c r="E752" s="75">
        <v>0</v>
      </c>
      <c r="F752" s="75">
        <v>0</v>
      </c>
      <c r="G752" s="75">
        <v>0</v>
      </c>
      <c r="H752" s="76">
        <f>H750</f>
        <v>9011.6</v>
      </c>
      <c r="I752" s="83">
        <v>0</v>
      </c>
      <c r="J752" s="83">
        <v>0</v>
      </c>
      <c r="K752" s="15"/>
      <c r="L752" s="3">
        <f t="shared" si="385"/>
        <v>9011.6</v>
      </c>
    </row>
    <row r="753" spans="1:16" ht="46.5" customHeight="1">
      <c r="A753" s="277"/>
      <c r="B753" s="258"/>
      <c r="C753" s="17" t="s">
        <v>9</v>
      </c>
      <c r="D753" s="80">
        <f>D756</f>
        <v>234.33</v>
      </c>
      <c r="E753" s="76">
        <f t="shared" ref="E753:G753" si="414">E756+E759</f>
        <v>147.82</v>
      </c>
      <c r="F753" s="76">
        <f t="shared" si="414"/>
        <v>782.24</v>
      </c>
      <c r="G753" s="76">
        <f t="shared" si="414"/>
        <v>2776.7799999999997</v>
      </c>
      <c r="H753" s="76">
        <f>H755</f>
        <v>9011.6</v>
      </c>
      <c r="I753" s="68">
        <f t="shared" ref="I753" si="415">I756+I759</f>
        <v>0</v>
      </c>
      <c r="J753" s="68">
        <f t="shared" ref="J753" si="416">J756+J759</f>
        <v>0</v>
      </c>
      <c r="K753" s="15"/>
      <c r="L753" s="3">
        <f t="shared" si="385"/>
        <v>12952.77</v>
      </c>
    </row>
    <row r="754" spans="1:16" ht="22.5" customHeight="1">
      <c r="A754" s="277"/>
      <c r="B754" s="258"/>
      <c r="C754" s="38" t="s">
        <v>109</v>
      </c>
      <c r="D754" s="159">
        <f>D753</f>
        <v>234.33</v>
      </c>
      <c r="E754" s="159">
        <f t="shared" ref="E754" si="417">E753</f>
        <v>147.82</v>
      </c>
      <c r="F754" s="159">
        <f t="shared" ref="F754" si="418">F753</f>
        <v>782.24</v>
      </c>
      <c r="G754" s="159">
        <f t="shared" ref="G754" si="419">G753</f>
        <v>2776.7799999999997</v>
      </c>
      <c r="H754" s="159">
        <v>0</v>
      </c>
      <c r="I754" s="159">
        <v>0</v>
      </c>
      <c r="J754" s="159">
        <v>0</v>
      </c>
      <c r="K754" s="15"/>
      <c r="L754" s="3"/>
    </row>
    <row r="755" spans="1:16" ht="22.5" customHeight="1">
      <c r="A755" s="277"/>
      <c r="B755" s="258"/>
      <c r="C755" s="38" t="s">
        <v>110</v>
      </c>
      <c r="D755" s="159">
        <v>0</v>
      </c>
      <c r="E755" s="159">
        <v>0</v>
      </c>
      <c r="F755" s="159">
        <v>0</v>
      </c>
      <c r="G755" s="159">
        <v>0</v>
      </c>
      <c r="H755" s="76">
        <f>H756+H759</f>
        <v>9011.6</v>
      </c>
      <c r="I755" s="159">
        <v>0</v>
      </c>
      <c r="J755" s="159">
        <v>0</v>
      </c>
      <c r="K755" s="15"/>
      <c r="L755" s="3"/>
    </row>
    <row r="756" spans="1:16" ht="69.75" customHeight="1">
      <c r="A756" s="277"/>
      <c r="B756" s="258"/>
      <c r="C756" s="129" t="s">
        <v>90</v>
      </c>
      <c r="D756" s="80">
        <v>234.33</v>
      </c>
      <c r="E756" s="75">
        <v>147.82</v>
      </c>
      <c r="F756" s="75">
        <v>782.24</v>
      </c>
      <c r="G756" s="76">
        <v>1499.22</v>
      </c>
      <c r="H756" s="76">
        <v>593.5</v>
      </c>
      <c r="I756" s="68">
        <v>0</v>
      </c>
      <c r="J756" s="68">
        <v>0</v>
      </c>
      <c r="K756" s="15"/>
      <c r="L756" s="3">
        <f t="shared" si="385"/>
        <v>3257.1099999999997</v>
      </c>
    </row>
    <row r="757" spans="1:16" ht="30.75" customHeight="1">
      <c r="A757" s="277"/>
      <c r="B757" s="258"/>
      <c r="C757" s="38" t="s">
        <v>109</v>
      </c>
      <c r="D757" s="80">
        <f>D756</f>
        <v>234.33</v>
      </c>
      <c r="E757" s="80">
        <f t="shared" ref="E757:G757" si="420">E756</f>
        <v>147.82</v>
      </c>
      <c r="F757" s="80">
        <f t="shared" si="420"/>
        <v>782.24</v>
      </c>
      <c r="G757" s="80">
        <f t="shared" si="420"/>
        <v>1499.22</v>
      </c>
      <c r="H757" s="68">
        <v>0</v>
      </c>
      <c r="I757" s="68">
        <v>0</v>
      </c>
      <c r="J757" s="68">
        <v>0</v>
      </c>
      <c r="K757" s="15"/>
      <c r="L757" s="3"/>
    </row>
    <row r="758" spans="1:16" ht="23.25" customHeight="1">
      <c r="A758" s="277"/>
      <c r="B758" s="258"/>
      <c r="C758" s="38" t="s">
        <v>110</v>
      </c>
      <c r="D758" s="80">
        <v>0</v>
      </c>
      <c r="E758" s="159">
        <v>0</v>
      </c>
      <c r="F758" s="159">
        <v>0</v>
      </c>
      <c r="G758" s="68">
        <v>0</v>
      </c>
      <c r="H758" s="76">
        <f>8418.1+593.5</f>
        <v>9011.6</v>
      </c>
      <c r="I758" s="68">
        <v>0</v>
      </c>
      <c r="J758" s="68">
        <v>0</v>
      </c>
      <c r="K758" s="15"/>
      <c r="L758" s="3"/>
    </row>
    <row r="759" spans="1:16" ht="49.5">
      <c r="A759" s="277"/>
      <c r="B759" s="258"/>
      <c r="C759" s="22" t="s">
        <v>99</v>
      </c>
      <c r="D759" s="68">
        <v>0</v>
      </c>
      <c r="E759" s="68">
        <v>0</v>
      </c>
      <c r="F759" s="68">
        <f>F761</f>
        <v>0</v>
      </c>
      <c r="G759" s="76">
        <f>G762</f>
        <v>1277.56</v>
      </c>
      <c r="H759" s="76">
        <v>8418.1</v>
      </c>
      <c r="I759" s="75">
        <v>0</v>
      </c>
      <c r="J759" s="52">
        <v>0</v>
      </c>
      <c r="K759" s="15"/>
      <c r="L759" s="3">
        <f t="shared" si="385"/>
        <v>9695.66</v>
      </c>
    </row>
    <row r="760" spans="1:16" ht="16.5">
      <c r="A760" s="277"/>
      <c r="B760" s="258"/>
      <c r="C760" s="38" t="s">
        <v>109</v>
      </c>
      <c r="D760" s="68">
        <v>0</v>
      </c>
      <c r="E760" s="68">
        <v>0</v>
      </c>
      <c r="F760" s="68">
        <f>F762</f>
        <v>0</v>
      </c>
      <c r="G760" s="68">
        <f>G763</f>
        <v>0</v>
      </c>
      <c r="H760" s="159">
        <v>0</v>
      </c>
      <c r="I760" s="159">
        <v>0</v>
      </c>
      <c r="J760" s="159">
        <v>0</v>
      </c>
      <c r="K760" s="15"/>
      <c r="L760" s="3"/>
    </row>
    <row r="761" spans="1:16" ht="16.5">
      <c r="A761" s="277"/>
      <c r="B761" s="258"/>
      <c r="C761" s="47" t="s">
        <v>63</v>
      </c>
      <c r="D761" s="68">
        <v>0</v>
      </c>
      <c r="E761" s="68">
        <v>0</v>
      </c>
      <c r="F761" s="68">
        <v>0</v>
      </c>
      <c r="G761" s="68">
        <v>0</v>
      </c>
      <c r="H761" s="75">
        <v>0</v>
      </c>
      <c r="I761" s="75">
        <v>0</v>
      </c>
      <c r="J761" s="52">
        <v>0</v>
      </c>
      <c r="K761" s="15"/>
      <c r="L761" s="3">
        <f t="shared" si="385"/>
        <v>0</v>
      </c>
    </row>
    <row r="762" spans="1:16" ht="49.5">
      <c r="A762" s="277"/>
      <c r="B762" s="258"/>
      <c r="C762" s="72" t="s">
        <v>72</v>
      </c>
      <c r="D762" s="68">
        <v>0</v>
      </c>
      <c r="E762" s="68">
        <v>0</v>
      </c>
      <c r="F762" s="68">
        <v>0</v>
      </c>
      <c r="G762" s="76">
        <v>1277.56</v>
      </c>
      <c r="H762" s="75"/>
      <c r="I762" s="75"/>
      <c r="J762" s="71"/>
      <c r="K762" s="15"/>
      <c r="L762" s="3">
        <f t="shared" si="385"/>
        <v>1277.56</v>
      </c>
    </row>
    <row r="763" spans="1:16" ht="16.5">
      <c r="A763" s="277"/>
      <c r="B763" s="258"/>
      <c r="C763" s="17" t="s">
        <v>15</v>
      </c>
      <c r="D763" s="109">
        <v>0</v>
      </c>
      <c r="E763" s="75">
        <v>0</v>
      </c>
      <c r="F763" s="75">
        <v>0</v>
      </c>
      <c r="G763" s="75">
        <v>0</v>
      </c>
      <c r="H763" s="75">
        <v>0</v>
      </c>
      <c r="I763" s="75">
        <v>0</v>
      </c>
      <c r="J763" s="52">
        <v>0</v>
      </c>
      <c r="K763" s="15"/>
      <c r="L763" s="3">
        <f t="shared" si="385"/>
        <v>0</v>
      </c>
    </row>
    <row r="764" spans="1:16" ht="33">
      <c r="A764" s="277"/>
      <c r="B764" s="258"/>
      <c r="C764" s="17" t="s">
        <v>16</v>
      </c>
      <c r="D764" s="109">
        <v>0</v>
      </c>
      <c r="E764" s="75">
        <v>0</v>
      </c>
      <c r="F764" s="75">
        <v>0</v>
      </c>
      <c r="G764" s="75">
        <v>0</v>
      </c>
      <c r="H764" s="75">
        <v>0</v>
      </c>
      <c r="I764" s="75">
        <v>0</v>
      </c>
      <c r="J764" s="52">
        <v>0</v>
      </c>
      <c r="K764" s="15"/>
      <c r="L764" s="3">
        <f t="shared" si="385"/>
        <v>0</v>
      </c>
      <c r="P764" s="3"/>
    </row>
    <row r="765" spans="1:16" ht="16.5">
      <c r="A765" s="277"/>
      <c r="B765" s="258"/>
      <c r="C765" s="17" t="s">
        <v>12</v>
      </c>
      <c r="D765" s="109">
        <v>0</v>
      </c>
      <c r="E765" s="75">
        <v>0</v>
      </c>
      <c r="F765" s="75">
        <v>0</v>
      </c>
      <c r="G765" s="75">
        <v>0</v>
      </c>
      <c r="H765" s="75">
        <v>0</v>
      </c>
      <c r="I765" s="75">
        <v>0</v>
      </c>
      <c r="J765" s="52">
        <v>0</v>
      </c>
      <c r="K765" s="15"/>
      <c r="L765" s="3">
        <f t="shared" si="385"/>
        <v>0</v>
      </c>
    </row>
    <row r="766" spans="1:16" ht="16.5">
      <c r="A766" s="277"/>
      <c r="B766" s="269"/>
      <c r="C766" s="17" t="s">
        <v>23</v>
      </c>
      <c r="D766" s="109">
        <v>0</v>
      </c>
      <c r="E766" s="75">
        <v>0</v>
      </c>
      <c r="F766" s="75">
        <v>0</v>
      </c>
      <c r="G766" s="75">
        <v>0</v>
      </c>
      <c r="H766" s="75">
        <v>0</v>
      </c>
      <c r="I766" s="75">
        <v>0</v>
      </c>
      <c r="J766" s="52">
        <v>0</v>
      </c>
      <c r="K766" s="15"/>
      <c r="L766" s="3">
        <f t="shared" si="385"/>
        <v>0</v>
      </c>
    </row>
    <row r="767" spans="1:16" ht="148.5">
      <c r="A767" s="252" t="s">
        <v>174</v>
      </c>
      <c r="B767" s="227" t="s">
        <v>173</v>
      </c>
      <c r="C767" s="185" t="s">
        <v>111</v>
      </c>
      <c r="D767" s="117">
        <f>D770+D773+D784</f>
        <v>34778.61</v>
      </c>
      <c r="E767" s="76">
        <f>E770+E773+E780</f>
        <v>38214.240000000005</v>
      </c>
      <c r="F767" s="76">
        <f>F770+F773+F780</f>
        <v>38941.39</v>
      </c>
      <c r="G767" s="76">
        <f>G770+G773+G780</f>
        <v>27805.469999999998</v>
      </c>
      <c r="H767" s="76">
        <f>H770+H773+H780</f>
        <v>49156.86</v>
      </c>
      <c r="I767" s="75">
        <v>0</v>
      </c>
      <c r="J767" s="52">
        <v>0</v>
      </c>
      <c r="K767" s="15"/>
      <c r="L767" s="3">
        <f t="shared" si="385"/>
        <v>188896.57</v>
      </c>
      <c r="O767" s="3">
        <f>L944+L464+L343+L297+L63</f>
        <v>1890947.5299999998</v>
      </c>
    </row>
    <row r="768" spans="1:16" ht="16.5">
      <c r="A768" s="252"/>
      <c r="B768" s="228"/>
      <c r="C768" s="185" t="s">
        <v>109</v>
      </c>
      <c r="D768" s="117">
        <f>D767</f>
        <v>34778.61</v>
      </c>
      <c r="E768" s="117">
        <f t="shared" ref="E768:G768" si="421">E767</f>
        <v>38214.240000000005</v>
      </c>
      <c r="F768" s="117">
        <f t="shared" si="421"/>
        <v>38941.39</v>
      </c>
      <c r="G768" s="117">
        <f t="shared" si="421"/>
        <v>27805.469999999998</v>
      </c>
      <c r="H768" s="68">
        <v>0</v>
      </c>
      <c r="I768" s="159">
        <v>0</v>
      </c>
      <c r="J768" s="159">
        <v>0</v>
      </c>
      <c r="K768" s="15"/>
      <c r="L768" s="3"/>
      <c r="O768" s="3"/>
    </row>
    <row r="769" spans="1:15" ht="16.5">
      <c r="A769" s="252"/>
      <c r="B769" s="228"/>
      <c r="C769" s="185" t="s">
        <v>110</v>
      </c>
      <c r="D769" s="108">
        <v>0</v>
      </c>
      <c r="E769" s="75">
        <v>0</v>
      </c>
      <c r="F769" s="75">
        <v>0</v>
      </c>
      <c r="G769" s="75">
        <v>0</v>
      </c>
      <c r="H769" s="76">
        <f>H770+H773+H780</f>
        <v>49156.86</v>
      </c>
      <c r="I769" s="75">
        <v>0</v>
      </c>
      <c r="J769" s="52">
        <v>0</v>
      </c>
      <c r="K769" s="15"/>
      <c r="L769" s="3">
        <f t="shared" si="385"/>
        <v>49156.86</v>
      </c>
    </row>
    <row r="770" spans="1:15" ht="33">
      <c r="A770" s="252"/>
      <c r="B770" s="228"/>
      <c r="C770" s="22" t="s">
        <v>7</v>
      </c>
      <c r="D770" s="80">
        <f>D772</f>
        <v>18046.84</v>
      </c>
      <c r="E770" s="76">
        <f>E772</f>
        <v>20163.580000000002</v>
      </c>
      <c r="F770" s="76">
        <f>F772</f>
        <v>16853.37</v>
      </c>
      <c r="G770" s="76">
        <f>G772</f>
        <v>16339.71</v>
      </c>
      <c r="H770" s="76">
        <f>H771+H772</f>
        <v>28900</v>
      </c>
      <c r="I770" s="75">
        <v>0</v>
      </c>
      <c r="J770" s="52">
        <v>0</v>
      </c>
      <c r="K770" s="15"/>
      <c r="L770" s="3">
        <f t="shared" ref="L770:L847" si="422">E770+F770+G770+H770+I770+J770+D770</f>
        <v>100303.5</v>
      </c>
    </row>
    <row r="771" spans="1:15" ht="82.5">
      <c r="A771" s="252"/>
      <c r="B771" s="228"/>
      <c r="C771" s="22" t="s">
        <v>90</v>
      </c>
      <c r="D771" s="80">
        <v>0</v>
      </c>
      <c r="E771" s="75">
        <v>0</v>
      </c>
      <c r="F771" s="75">
        <v>0</v>
      </c>
      <c r="G771" s="75">
        <v>0</v>
      </c>
      <c r="H771" s="75">
        <v>0</v>
      </c>
      <c r="I771" s="75">
        <v>0</v>
      </c>
      <c r="J771" s="52">
        <v>0</v>
      </c>
      <c r="K771" s="15"/>
      <c r="L771" s="3">
        <f t="shared" si="422"/>
        <v>0</v>
      </c>
    </row>
    <row r="772" spans="1:15" ht="49.5">
      <c r="A772" s="252"/>
      <c r="B772" s="228"/>
      <c r="C772" s="22" t="s">
        <v>99</v>
      </c>
      <c r="D772" s="80">
        <v>18046.84</v>
      </c>
      <c r="E772" s="76">
        <v>20163.580000000002</v>
      </c>
      <c r="F772" s="76">
        <v>16853.37</v>
      </c>
      <c r="G772" s="76">
        <v>16339.71</v>
      </c>
      <c r="H772" s="76">
        <v>28900</v>
      </c>
      <c r="I772" s="75">
        <v>0</v>
      </c>
      <c r="J772" s="52">
        <v>0</v>
      </c>
      <c r="K772" s="15"/>
      <c r="L772" s="3">
        <f t="shared" si="422"/>
        <v>100303.5</v>
      </c>
    </row>
    <row r="773" spans="1:15" ht="33">
      <c r="A773" s="252"/>
      <c r="B773" s="228"/>
      <c r="C773" s="22" t="s">
        <v>9</v>
      </c>
      <c r="D773" s="80">
        <f>D777</f>
        <v>13738.97</v>
      </c>
      <c r="E773" s="75">
        <f>E777</f>
        <v>13837.43</v>
      </c>
      <c r="F773" s="75">
        <f>F777</f>
        <v>19719.22</v>
      </c>
      <c r="G773" s="76">
        <f>G777</f>
        <v>9565.4599999999991</v>
      </c>
      <c r="H773" s="75">
        <f>H776+H777</f>
        <v>17832.36</v>
      </c>
      <c r="I773" s="75">
        <v>0</v>
      </c>
      <c r="J773" s="52">
        <v>0</v>
      </c>
      <c r="K773" s="15"/>
      <c r="L773" s="3">
        <f t="shared" si="422"/>
        <v>74693.440000000002</v>
      </c>
    </row>
    <row r="774" spans="1:15" ht="16.5">
      <c r="A774" s="252"/>
      <c r="B774" s="228"/>
      <c r="C774" s="185" t="s">
        <v>109</v>
      </c>
      <c r="D774" s="80">
        <f>D773</f>
        <v>13738.97</v>
      </c>
      <c r="E774" s="80">
        <f t="shared" ref="E774:G774" si="423">E773</f>
        <v>13837.43</v>
      </c>
      <c r="F774" s="80">
        <f t="shared" si="423"/>
        <v>19719.22</v>
      </c>
      <c r="G774" s="80">
        <f t="shared" si="423"/>
        <v>9565.4599999999991</v>
      </c>
      <c r="H774" s="161">
        <v>0</v>
      </c>
      <c r="I774" s="161">
        <v>0</v>
      </c>
      <c r="J774" s="161">
        <v>0</v>
      </c>
      <c r="K774" s="15"/>
      <c r="L774" s="3"/>
    </row>
    <row r="775" spans="1:15" ht="16.5">
      <c r="A775" s="252"/>
      <c r="B775" s="228"/>
      <c r="C775" s="185" t="s">
        <v>110</v>
      </c>
      <c r="D775" s="161">
        <v>0</v>
      </c>
      <c r="E775" s="161">
        <v>0</v>
      </c>
      <c r="F775" s="161">
        <v>0</v>
      </c>
      <c r="G775" s="68">
        <v>0</v>
      </c>
      <c r="H775" s="159">
        <f>H773</f>
        <v>17832.36</v>
      </c>
      <c r="I775" s="161">
        <f t="shared" ref="I775:J775" si="424">I773</f>
        <v>0</v>
      </c>
      <c r="J775" s="161">
        <f t="shared" si="424"/>
        <v>0</v>
      </c>
      <c r="K775" s="15"/>
      <c r="L775" s="3"/>
    </row>
    <row r="776" spans="1:15" ht="82.5">
      <c r="A776" s="252"/>
      <c r="B776" s="228"/>
      <c r="C776" s="22" t="s">
        <v>90</v>
      </c>
      <c r="D776" s="80">
        <v>0</v>
      </c>
      <c r="E776" s="75">
        <v>0</v>
      </c>
      <c r="F776" s="75">
        <v>0</v>
      </c>
      <c r="G776" s="75">
        <v>0</v>
      </c>
      <c r="H776" s="159">
        <v>0</v>
      </c>
      <c r="I776" s="75">
        <v>0</v>
      </c>
      <c r="J776" s="52">
        <v>0</v>
      </c>
      <c r="K776" s="15"/>
      <c r="L776" s="3">
        <f t="shared" si="422"/>
        <v>0</v>
      </c>
      <c r="O776" s="3">
        <f>G772+G777+G784</f>
        <v>27805.469999999998</v>
      </c>
    </row>
    <row r="777" spans="1:15" ht="49.5">
      <c r="A777" s="252"/>
      <c r="B777" s="228"/>
      <c r="C777" s="22" t="s">
        <v>99</v>
      </c>
      <c r="D777" s="80">
        <v>13738.97</v>
      </c>
      <c r="E777" s="75">
        <v>13837.43</v>
      </c>
      <c r="F777" s="75">
        <v>19719.22</v>
      </c>
      <c r="G777" s="76">
        <v>9565.4599999999991</v>
      </c>
      <c r="H777" s="75">
        <v>17832.36</v>
      </c>
      <c r="I777" s="75">
        <v>0</v>
      </c>
      <c r="J777" s="52">
        <v>0</v>
      </c>
      <c r="K777" s="15"/>
      <c r="L777" s="3">
        <f t="shared" si="422"/>
        <v>74693.440000000002</v>
      </c>
    </row>
    <row r="778" spans="1:15" ht="16.5">
      <c r="A778" s="252"/>
      <c r="B778" s="228"/>
      <c r="C778" s="185" t="s">
        <v>109</v>
      </c>
      <c r="D778" s="80">
        <f>D777</f>
        <v>13738.97</v>
      </c>
      <c r="E778" s="80">
        <f t="shared" ref="E778" si="425">E777</f>
        <v>13837.43</v>
      </c>
      <c r="F778" s="80">
        <f t="shared" ref="F778" si="426">F777</f>
        <v>19719.22</v>
      </c>
      <c r="G778" s="80">
        <f t="shared" ref="G778" si="427">G777</f>
        <v>9565.4599999999991</v>
      </c>
      <c r="H778" s="161">
        <v>0</v>
      </c>
      <c r="I778" s="161">
        <v>0</v>
      </c>
      <c r="J778" s="161">
        <v>0</v>
      </c>
      <c r="K778" s="15"/>
      <c r="L778" s="3"/>
    </row>
    <row r="779" spans="1:15" ht="16.5">
      <c r="A779" s="252"/>
      <c r="B779" s="228"/>
      <c r="C779" s="185" t="s">
        <v>110</v>
      </c>
      <c r="D779" s="161">
        <v>0</v>
      </c>
      <c r="E779" s="161">
        <v>0</v>
      </c>
      <c r="F779" s="161">
        <v>0</v>
      </c>
      <c r="G779" s="68">
        <v>0</v>
      </c>
      <c r="H779" s="161">
        <f>H777</f>
        <v>17832.36</v>
      </c>
      <c r="I779" s="161">
        <f t="shared" ref="I779:J779" si="428">I777</f>
        <v>0</v>
      </c>
      <c r="J779" s="161">
        <f t="shared" si="428"/>
        <v>0</v>
      </c>
      <c r="K779" s="15"/>
      <c r="L779" s="3"/>
    </row>
    <row r="780" spans="1:15" ht="16.5">
      <c r="A780" s="252"/>
      <c r="B780" s="228"/>
      <c r="C780" s="22" t="s">
        <v>15</v>
      </c>
      <c r="D780" s="117">
        <v>2992.8</v>
      </c>
      <c r="E780" s="76">
        <f>E784</f>
        <v>4213.2299999999996</v>
      </c>
      <c r="F780" s="76">
        <v>2368.8000000000002</v>
      </c>
      <c r="G780" s="76">
        <f>G784</f>
        <v>1900.3</v>
      </c>
      <c r="H780" s="76">
        <f>H783+H784</f>
        <v>2424.5</v>
      </c>
      <c r="I780" s="75">
        <v>0</v>
      </c>
      <c r="J780" s="52">
        <v>0</v>
      </c>
      <c r="K780" s="15"/>
      <c r="L780" s="3">
        <f t="shared" si="422"/>
        <v>13899.630000000001</v>
      </c>
    </row>
    <row r="781" spans="1:15" ht="16.5">
      <c r="A781" s="252"/>
      <c r="B781" s="228"/>
      <c r="C781" s="185" t="s">
        <v>109</v>
      </c>
      <c r="D781" s="117">
        <f>D780</f>
        <v>2992.8</v>
      </c>
      <c r="E781" s="117">
        <f t="shared" ref="E781:G781" si="429">E780</f>
        <v>4213.2299999999996</v>
      </c>
      <c r="F781" s="117">
        <f t="shared" si="429"/>
        <v>2368.8000000000002</v>
      </c>
      <c r="G781" s="117">
        <f t="shared" si="429"/>
        <v>1900.3</v>
      </c>
      <c r="H781" s="68">
        <v>0</v>
      </c>
      <c r="I781" s="163">
        <v>0</v>
      </c>
      <c r="J781" s="163">
        <v>0</v>
      </c>
      <c r="K781" s="15"/>
      <c r="L781" s="3"/>
    </row>
    <row r="782" spans="1:15" ht="16.5">
      <c r="A782" s="252"/>
      <c r="B782" s="228"/>
      <c r="C782" s="185" t="s">
        <v>110</v>
      </c>
      <c r="D782" s="80">
        <v>0</v>
      </c>
      <c r="E782" s="68">
        <v>0</v>
      </c>
      <c r="F782" s="68">
        <v>0</v>
      </c>
      <c r="G782" s="68">
        <v>0</v>
      </c>
      <c r="H782" s="76">
        <f>H780</f>
        <v>2424.5</v>
      </c>
      <c r="I782" s="68">
        <f t="shared" ref="I782:J782" si="430">I780</f>
        <v>0</v>
      </c>
      <c r="J782" s="68">
        <f t="shared" si="430"/>
        <v>0</v>
      </c>
      <c r="K782" s="15"/>
      <c r="L782" s="3"/>
    </row>
    <row r="783" spans="1:15" ht="66">
      <c r="A783" s="252"/>
      <c r="B783" s="228"/>
      <c r="C783" s="22" t="s">
        <v>8</v>
      </c>
      <c r="D783" s="80">
        <v>0</v>
      </c>
      <c r="E783" s="75">
        <v>0</v>
      </c>
      <c r="F783" s="75">
        <v>0</v>
      </c>
      <c r="G783" s="75">
        <v>0</v>
      </c>
      <c r="H783" s="75">
        <v>0</v>
      </c>
      <c r="I783" s="75">
        <v>0</v>
      </c>
      <c r="J783" s="52">
        <v>0</v>
      </c>
      <c r="K783" s="15"/>
      <c r="L783" s="3">
        <f t="shared" si="422"/>
        <v>0</v>
      </c>
    </row>
    <row r="784" spans="1:15" ht="49.5">
      <c r="A784" s="252"/>
      <c r="B784" s="228"/>
      <c r="C784" s="22" t="s">
        <v>99</v>
      </c>
      <c r="D784" s="117">
        <v>2992.8</v>
      </c>
      <c r="E784" s="76">
        <v>4213.2299999999996</v>
      </c>
      <c r="F784" s="76">
        <v>2368.8000000000002</v>
      </c>
      <c r="G784" s="76">
        <v>1900.3</v>
      </c>
      <c r="H784" s="76">
        <v>2424.5</v>
      </c>
      <c r="I784" s="75">
        <v>0</v>
      </c>
      <c r="J784" s="52">
        <v>0</v>
      </c>
      <c r="K784" s="15"/>
      <c r="L784" s="3">
        <f t="shared" si="422"/>
        <v>13899.630000000001</v>
      </c>
    </row>
    <row r="785" spans="1:16" ht="16.5">
      <c r="A785" s="252"/>
      <c r="B785" s="228"/>
      <c r="C785" s="185" t="s">
        <v>109</v>
      </c>
      <c r="D785" s="117">
        <f>D784</f>
        <v>2992.8</v>
      </c>
      <c r="E785" s="117">
        <f t="shared" ref="E785" si="431">E784</f>
        <v>4213.2299999999996</v>
      </c>
      <c r="F785" s="117">
        <f t="shared" ref="F785" si="432">F784</f>
        <v>2368.8000000000002</v>
      </c>
      <c r="G785" s="117">
        <f t="shared" ref="G785" si="433">G784</f>
        <v>1900.3</v>
      </c>
      <c r="H785" s="68">
        <v>0</v>
      </c>
      <c r="I785" s="163">
        <v>0</v>
      </c>
      <c r="J785" s="163">
        <v>0</v>
      </c>
      <c r="K785" s="15"/>
      <c r="L785" s="3"/>
    </row>
    <row r="786" spans="1:16" ht="16.5">
      <c r="A786" s="252"/>
      <c r="B786" s="228"/>
      <c r="C786" s="185" t="s">
        <v>110</v>
      </c>
      <c r="D786" s="80">
        <v>0</v>
      </c>
      <c r="E786" s="68">
        <v>0</v>
      </c>
      <c r="F786" s="68">
        <v>0</v>
      </c>
      <c r="G786" s="68">
        <v>0</v>
      </c>
      <c r="H786" s="76">
        <f>H784</f>
        <v>2424.5</v>
      </c>
      <c r="I786" s="68">
        <f t="shared" ref="I786:J786" si="434">I784</f>
        <v>0</v>
      </c>
      <c r="J786" s="68">
        <f t="shared" si="434"/>
        <v>0</v>
      </c>
      <c r="K786" s="15"/>
      <c r="L786" s="3"/>
    </row>
    <row r="787" spans="1:16" ht="33">
      <c r="A787" s="252"/>
      <c r="B787" s="228"/>
      <c r="C787" s="22" t="s">
        <v>16</v>
      </c>
      <c r="D787" s="111"/>
      <c r="E787" s="75">
        <v>0</v>
      </c>
      <c r="F787" s="75">
        <v>0</v>
      </c>
      <c r="G787" s="75">
        <v>0</v>
      </c>
      <c r="H787" s="75">
        <v>0</v>
      </c>
      <c r="I787" s="75">
        <v>0</v>
      </c>
      <c r="J787" s="52">
        <v>0</v>
      </c>
      <c r="K787" s="15"/>
      <c r="L787" s="3">
        <f t="shared" si="422"/>
        <v>0</v>
      </c>
    </row>
    <row r="788" spans="1:16" ht="15.75" customHeight="1">
      <c r="A788" s="252"/>
      <c r="B788" s="229"/>
      <c r="C788" s="22" t="s">
        <v>12</v>
      </c>
      <c r="D788" s="111"/>
      <c r="E788" s="75">
        <v>0</v>
      </c>
      <c r="F788" s="75">
        <v>0</v>
      </c>
      <c r="G788" s="75">
        <v>0</v>
      </c>
      <c r="H788" s="75">
        <v>0</v>
      </c>
      <c r="I788" s="75">
        <v>0</v>
      </c>
      <c r="J788" s="52">
        <v>0</v>
      </c>
      <c r="K788" s="15"/>
      <c r="L788" s="3">
        <f t="shared" si="422"/>
        <v>0</v>
      </c>
    </row>
    <row r="789" spans="1:16" ht="16.5" hidden="1">
      <c r="A789" s="263" t="s">
        <v>44</v>
      </c>
      <c r="B789" s="262" t="s">
        <v>69</v>
      </c>
      <c r="C789" s="17"/>
      <c r="D789" s="111"/>
      <c r="E789" s="75"/>
      <c r="F789" s="75"/>
      <c r="G789" s="75"/>
      <c r="H789" s="75"/>
      <c r="I789" s="75"/>
      <c r="J789" s="52"/>
      <c r="K789" s="15"/>
      <c r="L789" s="3">
        <f t="shared" si="422"/>
        <v>0</v>
      </c>
    </row>
    <row r="790" spans="1:16" ht="16.5">
      <c r="A790" s="263"/>
      <c r="B790" s="263"/>
      <c r="C790" s="38" t="s">
        <v>111</v>
      </c>
      <c r="D790" s="80">
        <f>D791</f>
        <v>32778.21</v>
      </c>
      <c r="E790" s="75">
        <v>0</v>
      </c>
      <c r="F790" s="75">
        <v>0</v>
      </c>
      <c r="G790" s="75">
        <v>0</v>
      </c>
      <c r="H790" s="75">
        <v>0</v>
      </c>
      <c r="I790" s="75">
        <v>0</v>
      </c>
      <c r="J790" s="52">
        <v>0</v>
      </c>
      <c r="K790" s="15"/>
      <c r="L790" s="3">
        <f t="shared" si="422"/>
        <v>32778.21</v>
      </c>
    </row>
    <row r="791" spans="1:16" ht="16.5">
      <c r="A791" s="263"/>
      <c r="B791" s="263"/>
      <c r="C791" s="38" t="s">
        <v>109</v>
      </c>
      <c r="D791" s="80">
        <f>D793+D796</f>
        <v>32778.21</v>
      </c>
      <c r="E791" s="80">
        <f t="shared" ref="E791:J791" si="435">E790</f>
        <v>0</v>
      </c>
      <c r="F791" s="80">
        <f t="shared" si="435"/>
        <v>0</v>
      </c>
      <c r="G791" s="80">
        <f t="shared" si="435"/>
        <v>0</v>
      </c>
      <c r="H791" s="80">
        <f t="shared" si="435"/>
        <v>0</v>
      </c>
      <c r="I791" s="80">
        <f t="shared" si="435"/>
        <v>0</v>
      </c>
      <c r="J791" s="80">
        <f t="shared" si="435"/>
        <v>0</v>
      </c>
      <c r="K791" s="15"/>
      <c r="L791" s="3"/>
    </row>
    <row r="792" spans="1:16" ht="16.5">
      <c r="A792" s="263"/>
      <c r="B792" s="263"/>
      <c r="C792" s="38" t="s">
        <v>110</v>
      </c>
      <c r="D792" s="108">
        <v>0</v>
      </c>
      <c r="E792" s="75">
        <v>0</v>
      </c>
      <c r="F792" s="75">
        <v>0</v>
      </c>
      <c r="G792" s="75">
        <v>0</v>
      </c>
      <c r="H792" s="75">
        <v>0</v>
      </c>
      <c r="I792" s="75">
        <v>0</v>
      </c>
      <c r="J792" s="52">
        <v>0</v>
      </c>
      <c r="K792" s="15"/>
      <c r="L792" s="3">
        <f t="shared" si="422"/>
        <v>0</v>
      </c>
    </row>
    <row r="793" spans="1:16" ht="33">
      <c r="A793" s="263"/>
      <c r="B793" s="263"/>
      <c r="C793" s="164" t="s">
        <v>7</v>
      </c>
      <c r="D793" s="108">
        <f>D794</f>
        <v>31147.09</v>
      </c>
      <c r="E793" s="75">
        <v>0</v>
      </c>
      <c r="F793" s="75">
        <v>0</v>
      </c>
      <c r="G793" s="75">
        <v>0</v>
      </c>
      <c r="H793" s="75">
        <v>0</v>
      </c>
      <c r="I793" s="75">
        <v>0</v>
      </c>
      <c r="J793" s="52">
        <v>0</v>
      </c>
      <c r="K793" s="15"/>
      <c r="L793" s="3">
        <f t="shared" si="422"/>
        <v>31147.09</v>
      </c>
    </row>
    <row r="794" spans="1:16" ht="16.5">
      <c r="A794" s="263"/>
      <c r="B794" s="263"/>
      <c r="C794" s="38" t="s">
        <v>109</v>
      </c>
      <c r="D794" s="80">
        <v>31147.09</v>
      </c>
      <c r="E794" s="75">
        <v>0</v>
      </c>
      <c r="F794" s="75">
        <v>0</v>
      </c>
      <c r="G794" s="75">
        <v>0</v>
      </c>
      <c r="H794" s="75">
        <v>0</v>
      </c>
      <c r="I794" s="75">
        <v>0</v>
      </c>
      <c r="J794" s="52">
        <v>0</v>
      </c>
      <c r="K794" s="15"/>
      <c r="L794" s="3">
        <f t="shared" si="422"/>
        <v>31147.09</v>
      </c>
    </row>
    <row r="795" spans="1:16" ht="82.5">
      <c r="A795" s="263"/>
      <c r="B795" s="263"/>
      <c r="C795" s="129" t="s">
        <v>90</v>
      </c>
      <c r="D795" s="108">
        <f>D794</f>
        <v>31147.09</v>
      </c>
      <c r="E795" s="75">
        <v>0</v>
      </c>
      <c r="F795" s="75">
        <v>0</v>
      </c>
      <c r="G795" s="75">
        <v>0</v>
      </c>
      <c r="H795" s="75">
        <v>0</v>
      </c>
      <c r="I795" s="75">
        <v>0</v>
      </c>
      <c r="J795" s="52">
        <v>0</v>
      </c>
      <c r="K795" s="15"/>
      <c r="L795" s="3">
        <f t="shared" si="422"/>
        <v>31147.09</v>
      </c>
      <c r="P795" s="3">
        <f>L691+L733+L750+L767+L790+L815</f>
        <v>302254.52999999997</v>
      </c>
    </row>
    <row r="796" spans="1:16" ht="33">
      <c r="A796" s="263"/>
      <c r="B796" s="263"/>
      <c r="C796" s="164" t="s">
        <v>9</v>
      </c>
      <c r="D796" s="80">
        <v>1631.12</v>
      </c>
      <c r="E796" s="75">
        <v>0</v>
      </c>
      <c r="F796" s="75">
        <v>0</v>
      </c>
      <c r="G796" s="75">
        <f>0</f>
        <v>0</v>
      </c>
      <c r="H796" s="75">
        <v>0</v>
      </c>
      <c r="I796" s="75">
        <v>0</v>
      </c>
      <c r="J796" s="52">
        <v>0</v>
      </c>
      <c r="K796" s="15"/>
      <c r="L796" s="3">
        <f t="shared" si="422"/>
        <v>1631.12</v>
      </c>
    </row>
    <row r="797" spans="1:16" ht="16.5">
      <c r="A797" s="263"/>
      <c r="B797" s="263"/>
      <c r="C797" s="38" t="s">
        <v>109</v>
      </c>
      <c r="D797" s="80">
        <f>D796</f>
        <v>1631.12</v>
      </c>
      <c r="E797" s="163"/>
      <c r="F797" s="163"/>
      <c r="G797" s="163"/>
      <c r="H797" s="163"/>
      <c r="I797" s="163"/>
      <c r="J797" s="163"/>
      <c r="K797" s="15"/>
      <c r="L797" s="3"/>
    </row>
    <row r="798" spans="1:16" ht="82.5">
      <c r="A798" s="263"/>
      <c r="B798" s="263"/>
      <c r="C798" s="129" t="s">
        <v>90</v>
      </c>
      <c r="D798" s="109">
        <f>D797</f>
        <v>1631.12</v>
      </c>
      <c r="E798" s="75">
        <v>0</v>
      </c>
      <c r="F798" s="75">
        <v>0</v>
      </c>
      <c r="G798" s="75">
        <v>0</v>
      </c>
      <c r="H798" s="75">
        <v>0</v>
      </c>
      <c r="I798" s="75">
        <v>0</v>
      </c>
      <c r="J798" s="52">
        <v>0</v>
      </c>
      <c r="K798" s="15"/>
      <c r="L798" s="3">
        <f t="shared" si="422"/>
        <v>1631.12</v>
      </c>
    </row>
    <row r="799" spans="1:16" ht="16.5">
      <c r="A799" s="263"/>
      <c r="B799" s="263"/>
      <c r="C799" s="17" t="s">
        <v>15</v>
      </c>
      <c r="D799" s="109">
        <v>0</v>
      </c>
      <c r="E799" s="75">
        <v>0</v>
      </c>
      <c r="F799" s="75">
        <v>0</v>
      </c>
      <c r="G799" s="75">
        <v>0</v>
      </c>
      <c r="H799" s="75">
        <v>0</v>
      </c>
      <c r="I799" s="75">
        <v>0</v>
      </c>
      <c r="J799" s="52">
        <v>0</v>
      </c>
      <c r="K799" s="15"/>
      <c r="L799" s="3">
        <f t="shared" si="422"/>
        <v>0</v>
      </c>
    </row>
    <row r="800" spans="1:16" ht="33">
      <c r="A800" s="263"/>
      <c r="B800" s="263"/>
      <c r="C800" s="17" t="s">
        <v>16</v>
      </c>
      <c r="D800" s="109">
        <v>0</v>
      </c>
      <c r="E800" s="75">
        <v>0</v>
      </c>
      <c r="F800" s="75">
        <v>0</v>
      </c>
      <c r="G800" s="75">
        <v>0</v>
      </c>
      <c r="H800" s="75">
        <v>0</v>
      </c>
      <c r="I800" s="75">
        <v>0</v>
      </c>
      <c r="J800" s="52">
        <v>0</v>
      </c>
      <c r="K800" s="15"/>
      <c r="L800" s="3">
        <f t="shared" si="422"/>
        <v>0</v>
      </c>
    </row>
    <row r="801" spans="1:13" ht="15.75" customHeight="1">
      <c r="A801" s="263"/>
      <c r="B801" s="263"/>
      <c r="C801" s="17" t="s">
        <v>12</v>
      </c>
      <c r="D801" s="109">
        <v>0</v>
      </c>
      <c r="E801" s="75">
        <v>0</v>
      </c>
      <c r="F801" s="75">
        <v>0</v>
      </c>
      <c r="G801" s="75">
        <v>0</v>
      </c>
      <c r="H801" s="75">
        <v>0</v>
      </c>
      <c r="I801" s="75">
        <v>0</v>
      </c>
      <c r="J801" s="52">
        <v>0</v>
      </c>
      <c r="K801" s="15"/>
      <c r="L801" s="3">
        <f t="shared" si="422"/>
        <v>0</v>
      </c>
      <c r="M801" s="3"/>
    </row>
    <row r="802" spans="1:13" ht="99">
      <c r="A802" s="258" t="s">
        <v>175</v>
      </c>
      <c r="B802" s="231" t="s">
        <v>176</v>
      </c>
      <c r="C802" s="38" t="s">
        <v>111</v>
      </c>
      <c r="D802" s="80">
        <f>D805+D808</f>
        <v>32778.21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5"/>
      <c r="L802" s="3">
        <f t="shared" si="422"/>
        <v>32778.21</v>
      </c>
      <c r="M802" s="3"/>
    </row>
    <row r="803" spans="1:13" ht="16.5">
      <c r="A803" s="258"/>
      <c r="B803" s="232"/>
      <c r="C803" s="38" t="s">
        <v>109</v>
      </c>
      <c r="D803" s="80">
        <f>D805+D810</f>
        <v>32778.21</v>
      </c>
      <c r="E803" s="80">
        <f t="shared" ref="E803" si="436">E802</f>
        <v>0</v>
      </c>
      <c r="F803" s="80">
        <f t="shared" ref="F803" si="437">F802</f>
        <v>0</v>
      </c>
      <c r="G803" s="80">
        <f t="shared" ref="G803" si="438">G802</f>
        <v>0</v>
      </c>
      <c r="H803" s="80">
        <f t="shared" ref="H803" si="439">H802</f>
        <v>0</v>
      </c>
      <c r="I803" s="80">
        <f t="shared" ref="I803" si="440">I802</f>
        <v>0</v>
      </c>
      <c r="J803" s="80">
        <f t="shared" ref="J803" si="441">J802</f>
        <v>0</v>
      </c>
      <c r="K803" s="15"/>
      <c r="L803" s="3"/>
      <c r="M803" s="3"/>
    </row>
    <row r="804" spans="1:13" ht="16.5">
      <c r="A804" s="258"/>
      <c r="B804" s="232"/>
      <c r="C804" s="38" t="s">
        <v>110</v>
      </c>
      <c r="D804" s="162">
        <v>0</v>
      </c>
      <c r="E804" s="163">
        <v>0</v>
      </c>
      <c r="F804" s="163">
        <v>0</v>
      </c>
      <c r="G804" s="163">
        <v>0</v>
      </c>
      <c r="H804" s="163">
        <v>0</v>
      </c>
      <c r="I804" s="163">
        <v>0</v>
      </c>
      <c r="J804" s="163">
        <v>0</v>
      </c>
      <c r="K804" s="15"/>
      <c r="L804" s="3">
        <f t="shared" si="422"/>
        <v>0</v>
      </c>
      <c r="M804" s="3"/>
    </row>
    <row r="805" spans="1:13" ht="16.5">
      <c r="A805" s="258"/>
      <c r="B805" s="232"/>
      <c r="C805" s="164" t="s">
        <v>114</v>
      </c>
      <c r="D805" s="108">
        <f>D807</f>
        <v>31147.09</v>
      </c>
      <c r="E805" s="109">
        <v>0</v>
      </c>
      <c r="F805" s="109">
        <v>0</v>
      </c>
      <c r="G805" s="109">
        <v>0</v>
      </c>
      <c r="H805" s="109">
        <v>0</v>
      </c>
      <c r="I805" s="109">
        <v>0</v>
      </c>
      <c r="J805" s="109">
        <v>0</v>
      </c>
      <c r="K805" s="15"/>
      <c r="L805" s="3">
        <f t="shared" si="422"/>
        <v>31147.09</v>
      </c>
      <c r="M805" s="3"/>
    </row>
    <row r="806" spans="1:13" ht="16.5">
      <c r="A806" s="258"/>
      <c r="B806" s="232"/>
      <c r="C806" s="38" t="s">
        <v>109</v>
      </c>
      <c r="D806" s="80">
        <v>31147.09</v>
      </c>
      <c r="E806" s="163">
        <v>0</v>
      </c>
      <c r="F806" s="163">
        <v>0</v>
      </c>
      <c r="G806" s="163">
        <v>0</v>
      </c>
      <c r="H806" s="163">
        <v>0</v>
      </c>
      <c r="I806" s="163">
        <v>0</v>
      </c>
      <c r="J806" s="163">
        <v>0</v>
      </c>
      <c r="K806" s="15"/>
      <c r="L806" s="3"/>
      <c r="M806" s="3"/>
    </row>
    <row r="807" spans="1:13" ht="82.5">
      <c r="A807" s="258"/>
      <c r="B807" s="232"/>
      <c r="C807" s="164" t="s">
        <v>90</v>
      </c>
      <c r="D807" s="80">
        <v>31147.09</v>
      </c>
      <c r="E807" s="109">
        <v>0</v>
      </c>
      <c r="F807" s="109">
        <v>0</v>
      </c>
      <c r="G807" s="109">
        <v>0</v>
      </c>
      <c r="H807" s="109">
        <v>0</v>
      </c>
      <c r="I807" s="109">
        <v>0</v>
      </c>
      <c r="J807" s="109">
        <v>0</v>
      </c>
      <c r="K807" s="15"/>
      <c r="L807" s="3">
        <f t="shared" si="422"/>
        <v>31147.09</v>
      </c>
      <c r="M807" s="3"/>
    </row>
    <row r="808" spans="1:13" ht="33">
      <c r="A808" s="258"/>
      <c r="B808" s="232"/>
      <c r="C808" s="164" t="s">
        <v>9</v>
      </c>
      <c r="D808" s="108">
        <v>1631.12</v>
      </c>
      <c r="E808" s="109">
        <v>0</v>
      </c>
      <c r="F808" s="109">
        <v>0</v>
      </c>
      <c r="G808" s="109">
        <v>0</v>
      </c>
      <c r="H808" s="109">
        <v>0</v>
      </c>
      <c r="I808" s="109">
        <v>0</v>
      </c>
      <c r="J808" s="109">
        <v>0</v>
      </c>
      <c r="K808" s="15"/>
      <c r="L808" s="3">
        <f t="shared" si="422"/>
        <v>1631.12</v>
      </c>
      <c r="M808" s="3"/>
    </row>
    <row r="809" spans="1:13" ht="16.5">
      <c r="A809" s="258"/>
      <c r="B809" s="232"/>
      <c r="C809" s="38" t="s">
        <v>109</v>
      </c>
      <c r="D809" s="162">
        <f>D808</f>
        <v>1631.12</v>
      </c>
      <c r="E809" s="162">
        <f t="shared" ref="E809:J809" si="442">E808</f>
        <v>0</v>
      </c>
      <c r="F809" s="162">
        <f t="shared" si="442"/>
        <v>0</v>
      </c>
      <c r="G809" s="162">
        <f t="shared" si="442"/>
        <v>0</v>
      </c>
      <c r="H809" s="162">
        <f t="shared" si="442"/>
        <v>0</v>
      </c>
      <c r="I809" s="162">
        <f t="shared" si="442"/>
        <v>0</v>
      </c>
      <c r="J809" s="162">
        <f t="shared" si="442"/>
        <v>0</v>
      </c>
      <c r="K809" s="15"/>
      <c r="L809" s="3"/>
      <c r="M809" s="3"/>
    </row>
    <row r="810" spans="1:13" ht="82.5">
      <c r="A810" s="258"/>
      <c r="B810" s="232"/>
      <c r="C810" s="164" t="s">
        <v>90</v>
      </c>
      <c r="D810" s="80">
        <v>1631.12</v>
      </c>
      <c r="E810" s="109">
        <v>0</v>
      </c>
      <c r="F810" s="109">
        <v>0</v>
      </c>
      <c r="G810" s="109">
        <f>0</f>
        <v>0</v>
      </c>
      <c r="H810" s="109">
        <v>0</v>
      </c>
      <c r="I810" s="109">
        <v>0</v>
      </c>
      <c r="J810" s="109">
        <v>0</v>
      </c>
      <c r="K810" s="15"/>
      <c r="L810" s="3">
        <f t="shared" si="422"/>
        <v>1631.12</v>
      </c>
      <c r="M810" s="3"/>
    </row>
    <row r="811" spans="1:13" ht="16.5">
      <c r="A811" s="258"/>
      <c r="B811" s="232"/>
      <c r="C811" s="164" t="s">
        <v>15</v>
      </c>
      <c r="D811" s="109">
        <v>0</v>
      </c>
      <c r="E811" s="109">
        <v>0</v>
      </c>
      <c r="F811" s="109">
        <v>0</v>
      </c>
      <c r="G811" s="109">
        <v>0</v>
      </c>
      <c r="H811" s="109">
        <v>0</v>
      </c>
      <c r="I811" s="109">
        <v>0</v>
      </c>
      <c r="J811" s="109">
        <v>0</v>
      </c>
      <c r="K811" s="15"/>
      <c r="L811" s="3">
        <f t="shared" si="422"/>
        <v>0</v>
      </c>
      <c r="M811" s="3"/>
    </row>
    <row r="812" spans="1:13" ht="33">
      <c r="A812" s="258"/>
      <c r="B812" s="232"/>
      <c r="C812" s="164" t="s">
        <v>16</v>
      </c>
      <c r="D812" s="109">
        <v>0</v>
      </c>
      <c r="E812" s="109">
        <v>0</v>
      </c>
      <c r="F812" s="109">
        <v>0</v>
      </c>
      <c r="G812" s="109">
        <v>0</v>
      </c>
      <c r="H812" s="109">
        <v>0</v>
      </c>
      <c r="I812" s="109">
        <v>0</v>
      </c>
      <c r="J812" s="109">
        <v>0</v>
      </c>
      <c r="K812" s="15"/>
      <c r="L812" s="3">
        <f t="shared" si="422"/>
        <v>0</v>
      </c>
      <c r="M812" s="3"/>
    </row>
    <row r="813" spans="1:13" ht="16.5">
      <c r="A813" s="258"/>
      <c r="B813" s="232"/>
      <c r="C813" s="164" t="s">
        <v>12</v>
      </c>
      <c r="D813" s="109">
        <v>0</v>
      </c>
      <c r="E813" s="109">
        <v>0</v>
      </c>
      <c r="F813" s="109">
        <v>0</v>
      </c>
      <c r="G813" s="109">
        <v>0</v>
      </c>
      <c r="H813" s="109">
        <v>0</v>
      </c>
      <c r="I813" s="109">
        <v>0</v>
      </c>
      <c r="J813" s="109">
        <v>0</v>
      </c>
      <c r="K813" s="15"/>
      <c r="L813" s="3">
        <f t="shared" si="422"/>
        <v>0</v>
      </c>
      <c r="M813" s="3"/>
    </row>
    <row r="814" spans="1:13" ht="16.5">
      <c r="A814" s="258"/>
      <c r="B814" s="230"/>
      <c r="C814" s="164" t="s">
        <v>23</v>
      </c>
      <c r="D814" s="109">
        <v>0</v>
      </c>
      <c r="E814" s="109">
        <v>0</v>
      </c>
      <c r="F814" s="109">
        <v>0</v>
      </c>
      <c r="G814" s="109">
        <v>0</v>
      </c>
      <c r="H814" s="109">
        <v>0</v>
      </c>
      <c r="I814" s="109">
        <v>0</v>
      </c>
      <c r="J814" s="109">
        <v>0</v>
      </c>
      <c r="K814" s="15"/>
      <c r="L814" s="3">
        <f t="shared" si="422"/>
        <v>0</v>
      </c>
      <c r="M814" s="3"/>
    </row>
    <row r="815" spans="1:13" ht="16.5">
      <c r="A815" s="263" t="s">
        <v>70</v>
      </c>
      <c r="B815" s="263" t="s">
        <v>116</v>
      </c>
      <c r="C815" s="38" t="s">
        <v>111</v>
      </c>
      <c r="D815" s="109">
        <v>0</v>
      </c>
      <c r="E815" s="75">
        <v>0</v>
      </c>
      <c r="F815" s="76">
        <f>F819+F824</f>
        <v>43547.39</v>
      </c>
      <c r="G815" s="75">
        <f>G819+G821</f>
        <v>0</v>
      </c>
      <c r="H815" s="135">
        <f>H818+H819+H821</f>
        <v>3396.31</v>
      </c>
      <c r="I815" s="75">
        <v>0</v>
      </c>
      <c r="J815" s="52">
        <v>0</v>
      </c>
      <c r="K815" s="15"/>
      <c r="L815" s="3">
        <f t="shared" si="422"/>
        <v>46943.7</v>
      </c>
      <c r="M815" s="3"/>
    </row>
    <row r="816" spans="1:13" ht="16.5">
      <c r="A816" s="263"/>
      <c r="B816" s="263"/>
      <c r="C816" s="38" t="s">
        <v>109</v>
      </c>
      <c r="D816" s="163">
        <f>D815</f>
        <v>0</v>
      </c>
      <c r="E816" s="163">
        <f t="shared" ref="E816:G816" si="443">E815</f>
        <v>0</v>
      </c>
      <c r="F816" s="163">
        <f t="shared" si="443"/>
        <v>43547.39</v>
      </c>
      <c r="G816" s="163">
        <f t="shared" si="443"/>
        <v>0</v>
      </c>
      <c r="H816" s="163">
        <v>0</v>
      </c>
      <c r="I816" s="163">
        <v>0</v>
      </c>
      <c r="J816" s="163">
        <v>0</v>
      </c>
      <c r="K816" s="15"/>
      <c r="L816" s="3"/>
      <c r="M816" s="3"/>
    </row>
    <row r="817" spans="1:13" ht="16.5">
      <c r="A817" s="263"/>
      <c r="B817" s="263"/>
      <c r="C817" s="38" t="s">
        <v>110</v>
      </c>
      <c r="D817" s="163">
        <v>0</v>
      </c>
      <c r="E817" s="163">
        <v>0</v>
      </c>
      <c r="F817" s="68">
        <v>0</v>
      </c>
      <c r="G817" s="163">
        <v>0</v>
      </c>
      <c r="H817" s="163">
        <f>H815</f>
        <v>3396.31</v>
      </c>
      <c r="I817" s="163">
        <f t="shared" ref="I817:J817" si="444">I815</f>
        <v>0</v>
      </c>
      <c r="J817" s="163">
        <f t="shared" si="444"/>
        <v>0</v>
      </c>
      <c r="K817" s="15"/>
      <c r="L817" s="3"/>
      <c r="M817" s="3"/>
    </row>
    <row r="818" spans="1:13" ht="16.5">
      <c r="A818" s="263"/>
      <c r="B818" s="263"/>
      <c r="C818" s="164" t="s">
        <v>5</v>
      </c>
      <c r="D818" s="109">
        <v>0</v>
      </c>
      <c r="E818" s="75">
        <v>0</v>
      </c>
      <c r="F818" s="68">
        <v>0</v>
      </c>
      <c r="G818" s="75">
        <v>0</v>
      </c>
      <c r="H818" s="75">
        <v>0</v>
      </c>
      <c r="I818" s="75">
        <v>0</v>
      </c>
      <c r="J818" s="52">
        <v>0</v>
      </c>
      <c r="K818" s="15"/>
      <c r="L818" s="3">
        <f t="shared" si="422"/>
        <v>0</v>
      </c>
      <c r="M818" s="3"/>
    </row>
    <row r="819" spans="1:13" ht="16.5">
      <c r="A819" s="263"/>
      <c r="B819" s="263"/>
      <c r="C819" s="164" t="s">
        <v>117</v>
      </c>
      <c r="D819" s="109">
        <v>0</v>
      </c>
      <c r="E819" s="75">
        <v>0</v>
      </c>
      <c r="F819" s="76">
        <f>F820</f>
        <v>41588.79</v>
      </c>
      <c r="G819" s="75">
        <f>G820</f>
        <v>0</v>
      </c>
      <c r="H819" s="75">
        <v>0</v>
      </c>
      <c r="I819" s="75">
        <v>0</v>
      </c>
      <c r="J819" s="52">
        <v>0</v>
      </c>
      <c r="K819" s="15"/>
      <c r="L819" s="3">
        <f t="shared" si="422"/>
        <v>41588.79</v>
      </c>
      <c r="M819" s="3"/>
    </row>
    <row r="820" spans="1:13" ht="82.5">
      <c r="A820" s="263"/>
      <c r="B820" s="263"/>
      <c r="C820" s="164" t="s">
        <v>90</v>
      </c>
      <c r="D820" s="109">
        <v>0</v>
      </c>
      <c r="E820" s="75">
        <v>0</v>
      </c>
      <c r="F820" s="76">
        <f>F832</f>
        <v>41588.79</v>
      </c>
      <c r="G820" s="75">
        <f>G843</f>
        <v>0</v>
      </c>
      <c r="H820" s="75">
        <v>0</v>
      </c>
      <c r="I820" s="75">
        <v>0</v>
      </c>
      <c r="J820" s="52">
        <v>0</v>
      </c>
      <c r="K820" s="15"/>
      <c r="L820" s="3">
        <f t="shared" si="422"/>
        <v>41588.79</v>
      </c>
      <c r="M820" s="3"/>
    </row>
    <row r="821" spans="1:13" ht="33">
      <c r="A821" s="263"/>
      <c r="B821" s="263"/>
      <c r="C821" s="164" t="s">
        <v>9</v>
      </c>
      <c r="D821" s="109">
        <v>0</v>
      </c>
      <c r="E821" s="75">
        <v>0</v>
      </c>
      <c r="F821" s="76">
        <f>F824</f>
        <v>1958.6</v>
      </c>
      <c r="G821" s="75">
        <f>G824</f>
        <v>0</v>
      </c>
      <c r="H821" s="75">
        <f>H824</f>
        <v>3396.31</v>
      </c>
      <c r="I821" s="75">
        <v>0</v>
      </c>
      <c r="J821" s="52">
        <v>0</v>
      </c>
      <c r="K821" s="15"/>
      <c r="L821" s="3">
        <f t="shared" si="422"/>
        <v>5354.91</v>
      </c>
      <c r="M821" s="3"/>
    </row>
    <row r="822" spans="1:13" ht="16.5">
      <c r="A822" s="263"/>
      <c r="B822" s="263"/>
      <c r="C822" s="38" t="s">
        <v>109</v>
      </c>
      <c r="D822" s="163">
        <f>D821</f>
        <v>0</v>
      </c>
      <c r="E822" s="163">
        <f t="shared" ref="E822:G822" si="445">E821</f>
        <v>0</v>
      </c>
      <c r="F822" s="76">
        <f t="shared" si="445"/>
        <v>1958.6</v>
      </c>
      <c r="G822" s="163">
        <f t="shared" si="445"/>
        <v>0</v>
      </c>
      <c r="H822" s="163">
        <v>0</v>
      </c>
      <c r="I822" s="163">
        <v>0</v>
      </c>
      <c r="J822" s="163">
        <v>0</v>
      </c>
      <c r="K822" s="15"/>
      <c r="L822" s="3"/>
      <c r="M822" s="3"/>
    </row>
    <row r="823" spans="1:13" ht="16.5">
      <c r="A823" s="263"/>
      <c r="B823" s="263"/>
      <c r="C823" s="38" t="s">
        <v>110</v>
      </c>
      <c r="D823" s="163">
        <v>0</v>
      </c>
      <c r="E823" s="163">
        <v>0</v>
      </c>
      <c r="F823" s="68">
        <v>0</v>
      </c>
      <c r="G823" s="163">
        <v>0</v>
      </c>
      <c r="H823" s="163">
        <f>H821</f>
        <v>3396.31</v>
      </c>
      <c r="I823" s="163">
        <f t="shared" ref="I823:J823" si="446">I821</f>
        <v>0</v>
      </c>
      <c r="J823" s="163">
        <f t="shared" si="446"/>
        <v>0</v>
      </c>
      <c r="K823" s="15"/>
      <c r="L823" s="3"/>
      <c r="M823" s="3"/>
    </row>
    <row r="824" spans="1:13" ht="82.5">
      <c r="A824" s="263"/>
      <c r="B824" s="263"/>
      <c r="C824" s="164" t="s">
        <v>90</v>
      </c>
      <c r="D824" s="109">
        <v>0</v>
      </c>
      <c r="E824" s="75">
        <v>0</v>
      </c>
      <c r="F824" s="76">
        <f>F834</f>
        <v>1958.6</v>
      </c>
      <c r="G824" s="75">
        <f>G845</f>
        <v>0</v>
      </c>
      <c r="H824" s="75">
        <f>H844+H866</f>
        <v>3396.31</v>
      </c>
      <c r="I824" s="75">
        <v>0</v>
      </c>
      <c r="J824" s="52">
        <v>0</v>
      </c>
      <c r="K824" s="15"/>
      <c r="L824" s="3">
        <f t="shared" si="422"/>
        <v>5354.91</v>
      </c>
      <c r="M824" s="3"/>
    </row>
    <row r="825" spans="1:13" ht="16.5">
      <c r="A825" s="263"/>
      <c r="B825" s="263"/>
      <c r="C825" s="164" t="s">
        <v>15</v>
      </c>
      <c r="D825" s="109">
        <v>0</v>
      </c>
      <c r="E825" s="75">
        <v>0</v>
      </c>
      <c r="F825" s="75">
        <v>0</v>
      </c>
      <c r="G825" s="75">
        <v>0</v>
      </c>
      <c r="H825" s="75">
        <v>0</v>
      </c>
      <c r="I825" s="75">
        <v>0</v>
      </c>
      <c r="J825" s="52">
        <v>0</v>
      </c>
      <c r="K825" s="15"/>
      <c r="L825" s="3">
        <f t="shared" si="422"/>
        <v>0</v>
      </c>
      <c r="M825" s="3"/>
    </row>
    <row r="826" spans="1:13" ht="33">
      <c r="A826" s="263"/>
      <c r="B826" s="263"/>
      <c r="C826" s="164" t="s">
        <v>16</v>
      </c>
      <c r="D826" s="109">
        <v>0</v>
      </c>
      <c r="E826" s="75">
        <v>0</v>
      </c>
      <c r="F826" s="75">
        <v>0</v>
      </c>
      <c r="G826" s="75">
        <v>0</v>
      </c>
      <c r="H826" s="75">
        <v>0</v>
      </c>
      <c r="I826" s="75">
        <v>0</v>
      </c>
      <c r="J826" s="52">
        <v>0</v>
      </c>
      <c r="K826" s="15"/>
      <c r="L826" s="3">
        <f t="shared" si="422"/>
        <v>0</v>
      </c>
      <c r="M826" s="3"/>
    </row>
    <row r="827" spans="1:13" ht="16.5">
      <c r="A827" s="263"/>
      <c r="B827" s="268"/>
      <c r="C827" s="164" t="s">
        <v>12</v>
      </c>
      <c r="D827" s="109">
        <v>0</v>
      </c>
      <c r="E827" s="75">
        <v>0</v>
      </c>
      <c r="F827" s="75">
        <v>0</v>
      </c>
      <c r="G827" s="75">
        <v>0</v>
      </c>
      <c r="H827" s="75">
        <v>0</v>
      </c>
      <c r="I827" s="75">
        <v>0</v>
      </c>
      <c r="J827" s="52">
        <v>0</v>
      </c>
      <c r="K827" s="15"/>
      <c r="L827" s="3">
        <f t="shared" si="422"/>
        <v>0</v>
      </c>
      <c r="M827" s="3"/>
    </row>
    <row r="828" spans="1:13" ht="115.5">
      <c r="A828" s="252" t="s">
        <v>178</v>
      </c>
      <c r="B828" s="233" t="s">
        <v>177</v>
      </c>
      <c r="C828" s="185" t="s">
        <v>111</v>
      </c>
      <c r="D828" s="109">
        <v>0</v>
      </c>
      <c r="E828" s="75">
        <v>0</v>
      </c>
      <c r="F828" s="76">
        <f>F829</f>
        <v>43547.39</v>
      </c>
      <c r="G828" s="75">
        <v>0</v>
      </c>
      <c r="H828" s="75">
        <v>0</v>
      </c>
      <c r="I828" s="75">
        <v>0</v>
      </c>
      <c r="J828" s="67">
        <v>0</v>
      </c>
      <c r="K828" s="15"/>
      <c r="L828" s="3">
        <f t="shared" si="422"/>
        <v>43547.39</v>
      </c>
      <c r="M828" s="3"/>
    </row>
    <row r="829" spans="1:13" ht="16.5">
      <c r="A829" s="252"/>
      <c r="B829" s="232"/>
      <c r="C829" s="185" t="s">
        <v>109</v>
      </c>
      <c r="D829" s="109">
        <v>0</v>
      </c>
      <c r="E829" s="75">
        <v>0</v>
      </c>
      <c r="F829" s="76">
        <f>F832+F834</f>
        <v>43547.39</v>
      </c>
      <c r="G829" s="75">
        <v>0</v>
      </c>
      <c r="H829" s="75">
        <v>0</v>
      </c>
      <c r="I829" s="75">
        <v>0</v>
      </c>
      <c r="J829" s="67">
        <v>0</v>
      </c>
      <c r="K829" s="15"/>
      <c r="L829" s="3">
        <f t="shared" si="422"/>
        <v>43547.39</v>
      </c>
      <c r="M829" s="3"/>
    </row>
    <row r="830" spans="1:13" ht="16.5">
      <c r="A830" s="252"/>
      <c r="B830" s="232"/>
      <c r="C830" s="185" t="s">
        <v>110</v>
      </c>
      <c r="D830" s="163">
        <v>0</v>
      </c>
      <c r="E830" s="163">
        <v>0</v>
      </c>
      <c r="F830" s="163">
        <v>0</v>
      </c>
      <c r="G830" s="163">
        <v>0</v>
      </c>
      <c r="H830" s="163">
        <v>0</v>
      </c>
      <c r="I830" s="163">
        <v>0</v>
      </c>
      <c r="J830" s="163">
        <v>0</v>
      </c>
      <c r="K830" s="15"/>
      <c r="L830" s="3"/>
      <c r="M830" s="3"/>
    </row>
    <row r="831" spans="1:13" ht="16.5">
      <c r="A831" s="252"/>
      <c r="B831" s="232"/>
      <c r="C831" s="22" t="s">
        <v>5</v>
      </c>
      <c r="D831" s="109">
        <v>0</v>
      </c>
      <c r="E831" s="75">
        <v>0</v>
      </c>
      <c r="F831" s="75">
        <v>0</v>
      </c>
      <c r="G831" s="75">
        <v>0</v>
      </c>
      <c r="H831" s="75">
        <v>0</v>
      </c>
      <c r="I831" s="75">
        <v>0</v>
      </c>
      <c r="J831" s="67">
        <v>0</v>
      </c>
      <c r="K831" s="15"/>
      <c r="L831" s="3">
        <f t="shared" si="422"/>
        <v>0</v>
      </c>
      <c r="M831" s="3"/>
    </row>
    <row r="832" spans="1:13" ht="16.5">
      <c r="A832" s="252"/>
      <c r="B832" s="232"/>
      <c r="C832" s="22" t="s">
        <v>114</v>
      </c>
      <c r="D832" s="109">
        <v>0</v>
      </c>
      <c r="E832" s="75">
        <v>0</v>
      </c>
      <c r="F832" s="75">
        <v>41588.79</v>
      </c>
      <c r="G832" s="75">
        <v>0</v>
      </c>
      <c r="H832" s="75">
        <v>0</v>
      </c>
      <c r="I832" s="75">
        <v>0</v>
      </c>
      <c r="J832" s="67">
        <v>0</v>
      </c>
      <c r="K832" s="15"/>
      <c r="L832" s="3">
        <f t="shared" si="422"/>
        <v>41588.79</v>
      </c>
      <c r="M832" s="3"/>
    </row>
    <row r="833" spans="1:13" ht="82.5">
      <c r="A833" s="252"/>
      <c r="B833" s="232"/>
      <c r="C833" s="22" t="s">
        <v>90</v>
      </c>
      <c r="D833" s="163">
        <f>D834</f>
        <v>0</v>
      </c>
      <c r="E833" s="173">
        <f t="shared" ref="E833:J833" si="447">E834</f>
        <v>0</v>
      </c>
      <c r="F833" s="174">
        <f t="shared" si="447"/>
        <v>1958.6</v>
      </c>
      <c r="G833" s="173">
        <f t="shared" si="447"/>
        <v>0</v>
      </c>
      <c r="H833" s="173">
        <f t="shared" si="447"/>
        <v>0</v>
      </c>
      <c r="I833" s="173">
        <f t="shared" si="447"/>
        <v>0</v>
      </c>
      <c r="J833" s="173">
        <f t="shared" si="447"/>
        <v>0</v>
      </c>
      <c r="K833" s="15"/>
      <c r="L833" s="3">
        <f t="shared" si="422"/>
        <v>1958.6</v>
      </c>
      <c r="M833" s="3"/>
    </row>
    <row r="834" spans="1:13" ht="33">
      <c r="A834" s="252"/>
      <c r="B834" s="232"/>
      <c r="C834" s="22" t="s">
        <v>9</v>
      </c>
      <c r="D834" s="109">
        <v>0</v>
      </c>
      <c r="E834" s="75">
        <v>0</v>
      </c>
      <c r="F834" s="76">
        <v>1958.6</v>
      </c>
      <c r="G834" s="75">
        <v>0</v>
      </c>
      <c r="H834" s="75">
        <v>0</v>
      </c>
      <c r="I834" s="75">
        <v>0</v>
      </c>
      <c r="J834" s="67">
        <v>0</v>
      </c>
      <c r="K834" s="15"/>
      <c r="L834" s="3">
        <f t="shared" si="422"/>
        <v>1958.6</v>
      </c>
      <c r="M834" s="3"/>
    </row>
    <row r="835" spans="1:13" ht="16.5">
      <c r="A835" s="252"/>
      <c r="B835" s="232"/>
      <c r="C835" s="185" t="s">
        <v>109</v>
      </c>
      <c r="D835" s="163">
        <f>D834</f>
        <v>0</v>
      </c>
      <c r="E835" s="163">
        <f t="shared" ref="E835:J835" si="448">E834</f>
        <v>0</v>
      </c>
      <c r="F835" s="76">
        <f t="shared" si="448"/>
        <v>1958.6</v>
      </c>
      <c r="G835" s="163">
        <f t="shared" si="448"/>
        <v>0</v>
      </c>
      <c r="H835" s="163">
        <f t="shared" si="448"/>
        <v>0</v>
      </c>
      <c r="I835" s="163">
        <f t="shared" si="448"/>
        <v>0</v>
      </c>
      <c r="J835" s="163">
        <f t="shared" si="448"/>
        <v>0</v>
      </c>
      <c r="K835" s="15"/>
      <c r="L835" s="3"/>
      <c r="M835" s="3"/>
    </row>
    <row r="836" spans="1:13" ht="82.5">
      <c r="A836" s="252"/>
      <c r="B836" s="232"/>
      <c r="C836" s="22" t="s">
        <v>90</v>
      </c>
      <c r="D836" s="109">
        <v>0</v>
      </c>
      <c r="E836" s="75">
        <v>0</v>
      </c>
      <c r="F836" s="76">
        <f>F835</f>
        <v>1958.6</v>
      </c>
      <c r="G836" s="75">
        <v>0</v>
      </c>
      <c r="H836" s="75">
        <v>0</v>
      </c>
      <c r="I836" s="75">
        <v>0</v>
      </c>
      <c r="J836" s="67">
        <v>0</v>
      </c>
      <c r="K836" s="15"/>
      <c r="L836" s="3">
        <f t="shared" si="422"/>
        <v>1958.6</v>
      </c>
      <c r="M836" s="3"/>
    </row>
    <row r="837" spans="1:13" ht="16.5">
      <c r="A837" s="252"/>
      <c r="B837" s="232"/>
      <c r="C837" s="22" t="s">
        <v>15</v>
      </c>
      <c r="D837" s="109">
        <v>0</v>
      </c>
      <c r="E837" s="75">
        <v>0</v>
      </c>
      <c r="F837" s="75">
        <v>0</v>
      </c>
      <c r="G837" s="75">
        <v>0</v>
      </c>
      <c r="H837" s="75">
        <v>0</v>
      </c>
      <c r="I837" s="75">
        <v>0</v>
      </c>
      <c r="J837" s="67">
        <v>0</v>
      </c>
      <c r="K837" s="15"/>
      <c r="L837" s="3">
        <f t="shared" si="422"/>
        <v>0</v>
      </c>
      <c r="M837" s="3"/>
    </row>
    <row r="838" spans="1:13" ht="33">
      <c r="A838" s="252"/>
      <c r="B838" s="232"/>
      <c r="C838" s="22" t="s">
        <v>16</v>
      </c>
      <c r="D838" s="109">
        <v>0</v>
      </c>
      <c r="E838" s="75">
        <v>0</v>
      </c>
      <c r="F838" s="75">
        <v>0</v>
      </c>
      <c r="G838" s="75">
        <v>0</v>
      </c>
      <c r="H838" s="75">
        <v>0</v>
      </c>
      <c r="I838" s="75">
        <v>0</v>
      </c>
      <c r="J838" s="67">
        <v>0</v>
      </c>
      <c r="K838" s="15"/>
      <c r="L838" s="3">
        <f t="shared" si="422"/>
        <v>0</v>
      </c>
      <c r="M838" s="3"/>
    </row>
    <row r="839" spans="1:13" ht="16.5">
      <c r="A839" s="252"/>
      <c r="B839" s="232"/>
      <c r="C839" s="22" t="s">
        <v>12</v>
      </c>
      <c r="D839" s="109">
        <v>0</v>
      </c>
      <c r="E839" s="75">
        <v>0</v>
      </c>
      <c r="F839" s="75">
        <v>0</v>
      </c>
      <c r="G839" s="75">
        <v>0</v>
      </c>
      <c r="H839" s="75">
        <v>0</v>
      </c>
      <c r="I839" s="75">
        <v>0</v>
      </c>
      <c r="J839" s="67">
        <v>0</v>
      </c>
      <c r="K839" s="15"/>
      <c r="L839" s="3">
        <f t="shared" si="422"/>
        <v>0</v>
      </c>
      <c r="M839" s="3"/>
    </row>
    <row r="840" spans="1:13" ht="66">
      <c r="A840" s="252" t="s">
        <v>180</v>
      </c>
      <c r="B840" s="235" t="s">
        <v>179</v>
      </c>
      <c r="C840" s="185" t="s">
        <v>111</v>
      </c>
      <c r="D840" s="109">
        <v>0</v>
      </c>
      <c r="E840" s="75">
        <v>0</v>
      </c>
      <c r="F840" s="75">
        <v>0</v>
      </c>
      <c r="G840" s="75">
        <f>G842+G844</f>
        <v>0</v>
      </c>
      <c r="H840" s="75">
        <f>H844</f>
        <v>3319.48</v>
      </c>
      <c r="I840" s="75">
        <v>0</v>
      </c>
      <c r="J840" s="52">
        <v>0</v>
      </c>
      <c r="K840" s="15"/>
      <c r="L840" s="3">
        <f t="shared" si="422"/>
        <v>3319.48</v>
      </c>
      <c r="M840" s="3"/>
    </row>
    <row r="841" spans="1:13" ht="16.5">
      <c r="A841" s="252"/>
      <c r="B841" s="232"/>
      <c r="C841" s="185" t="s">
        <v>109</v>
      </c>
      <c r="D841" s="109">
        <v>0</v>
      </c>
      <c r="E841" s="75">
        <v>0</v>
      </c>
      <c r="F841" s="75">
        <v>0</v>
      </c>
      <c r="G841" s="75">
        <v>0</v>
      </c>
      <c r="H841" s="75">
        <v>0</v>
      </c>
      <c r="I841" s="75">
        <v>0</v>
      </c>
      <c r="J841" s="52">
        <v>0</v>
      </c>
      <c r="K841" s="15"/>
      <c r="L841" s="3">
        <f t="shared" si="422"/>
        <v>0</v>
      </c>
      <c r="M841" s="3"/>
    </row>
    <row r="842" spans="1:13" ht="16.5">
      <c r="A842" s="252"/>
      <c r="B842" s="232"/>
      <c r="C842" s="185" t="s">
        <v>110</v>
      </c>
      <c r="D842" s="109">
        <v>0</v>
      </c>
      <c r="E842" s="75">
        <v>0</v>
      </c>
      <c r="F842" s="75">
        <v>0</v>
      </c>
      <c r="G842" s="75">
        <v>0</v>
      </c>
      <c r="H842" s="75">
        <f>H844</f>
        <v>3319.48</v>
      </c>
      <c r="I842" s="75">
        <v>0</v>
      </c>
      <c r="J842" s="52">
        <v>0</v>
      </c>
      <c r="K842" s="15"/>
      <c r="L842" s="3">
        <f t="shared" si="422"/>
        <v>3319.48</v>
      </c>
      <c r="M842" s="3"/>
    </row>
    <row r="843" spans="1:13" ht="16.5">
      <c r="A843" s="252"/>
      <c r="B843" s="232"/>
      <c r="C843" s="22" t="s">
        <v>114</v>
      </c>
      <c r="D843" s="109">
        <v>0</v>
      </c>
      <c r="E843" s="75">
        <v>0</v>
      </c>
      <c r="F843" s="75">
        <v>0</v>
      </c>
      <c r="G843" s="75">
        <v>0</v>
      </c>
      <c r="H843" s="75">
        <v>0</v>
      </c>
      <c r="I843" s="75">
        <v>0</v>
      </c>
      <c r="J843" s="52">
        <v>0</v>
      </c>
      <c r="K843" s="15"/>
      <c r="L843" s="3">
        <f t="shared" si="422"/>
        <v>0</v>
      </c>
      <c r="M843" s="3"/>
    </row>
    <row r="844" spans="1:13" ht="82.5">
      <c r="A844" s="252"/>
      <c r="B844" s="232"/>
      <c r="C844" s="22" t="s">
        <v>90</v>
      </c>
      <c r="D844" s="109">
        <v>0</v>
      </c>
      <c r="E844" s="75">
        <v>0</v>
      </c>
      <c r="F844" s="75">
        <v>0</v>
      </c>
      <c r="G844" s="75">
        <v>0</v>
      </c>
      <c r="H844" s="75">
        <f>H845</f>
        <v>3319.48</v>
      </c>
      <c r="I844" s="75">
        <v>0</v>
      </c>
      <c r="J844" s="52">
        <v>0</v>
      </c>
      <c r="K844" s="15"/>
      <c r="L844" s="3">
        <f t="shared" si="422"/>
        <v>3319.48</v>
      </c>
      <c r="M844" s="3"/>
    </row>
    <row r="845" spans="1:13" ht="16.5">
      <c r="A845" s="252"/>
      <c r="B845" s="232"/>
      <c r="C845" s="22" t="s">
        <v>118</v>
      </c>
      <c r="D845" s="109">
        <v>0</v>
      </c>
      <c r="E845" s="75">
        <v>0</v>
      </c>
      <c r="F845" s="75">
        <v>0</v>
      </c>
      <c r="G845" s="75">
        <v>0</v>
      </c>
      <c r="H845" s="75">
        <v>3319.48</v>
      </c>
      <c r="I845" s="75">
        <v>0</v>
      </c>
      <c r="J845" s="52">
        <v>0</v>
      </c>
      <c r="K845" s="15"/>
      <c r="L845" s="3">
        <f t="shared" si="422"/>
        <v>3319.48</v>
      </c>
      <c r="M845" s="3"/>
    </row>
    <row r="846" spans="1:13" ht="16.5">
      <c r="A846" s="252"/>
      <c r="B846" s="232"/>
      <c r="C846" s="185" t="s">
        <v>110</v>
      </c>
      <c r="D846" s="163">
        <v>0</v>
      </c>
      <c r="E846" s="163">
        <v>0</v>
      </c>
      <c r="F846" s="163">
        <v>0</v>
      </c>
      <c r="G846" s="163">
        <v>0</v>
      </c>
      <c r="H846" s="163">
        <f>H848</f>
        <v>0</v>
      </c>
      <c r="I846" s="163">
        <v>0</v>
      </c>
      <c r="J846" s="163">
        <v>0</v>
      </c>
      <c r="K846" s="15"/>
      <c r="L846" s="3"/>
      <c r="M846" s="3"/>
    </row>
    <row r="847" spans="1:13" ht="82.5">
      <c r="A847" s="252"/>
      <c r="B847" s="232"/>
      <c r="C847" s="22" t="s">
        <v>90</v>
      </c>
      <c r="D847" s="109">
        <v>0</v>
      </c>
      <c r="E847" s="75">
        <v>0</v>
      </c>
      <c r="F847" s="75">
        <v>0</v>
      </c>
      <c r="G847" s="75">
        <v>0</v>
      </c>
      <c r="H847" s="75">
        <f>H845</f>
        <v>3319.48</v>
      </c>
      <c r="I847" s="75">
        <v>0</v>
      </c>
      <c r="J847" s="52">
        <v>0</v>
      </c>
      <c r="K847" s="15"/>
      <c r="L847" s="3">
        <f t="shared" si="422"/>
        <v>3319.48</v>
      </c>
      <c r="M847" s="3"/>
    </row>
    <row r="848" spans="1:13" ht="16.5">
      <c r="A848" s="252"/>
      <c r="B848" s="232"/>
      <c r="C848" s="22" t="s">
        <v>15</v>
      </c>
      <c r="D848" s="109">
        <v>0</v>
      </c>
      <c r="E848" s="75">
        <v>0</v>
      </c>
      <c r="F848" s="75">
        <v>0</v>
      </c>
      <c r="G848" s="75">
        <v>0</v>
      </c>
      <c r="H848" s="75">
        <v>0</v>
      </c>
      <c r="I848" s="75">
        <v>0</v>
      </c>
      <c r="J848" s="52">
        <v>0</v>
      </c>
      <c r="K848" s="15"/>
      <c r="L848" s="3">
        <f t="shared" ref="L848:L927" si="449">E848+F848+G848+H848+I848+J848+D848</f>
        <v>0</v>
      </c>
      <c r="M848" s="3"/>
    </row>
    <row r="849" spans="1:13" ht="33">
      <c r="A849" s="252"/>
      <c r="B849" s="232"/>
      <c r="C849" s="22" t="s">
        <v>16</v>
      </c>
      <c r="D849" s="109">
        <v>0</v>
      </c>
      <c r="E849" s="75">
        <v>0</v>
      </c>
      <c r="F849" s="75">
        <v>0</v>
      </c>
      <c r="G849" s="75">
        <v>0</v>
      </c>
      <c r="H849" s="75">
        <v>0</v>
      </c>
      <c r="I849" s="75">
        <v>0</v>
      </c>
      <c r="J849" s="52">
        <v>0</v>
      </c>
      <c r="K849" s="15"/>
      <c r="L849" s="3">
        <f t="shared" si="449"/>
        <v>0</v>
      </c>
      <c r="M849" s="3"/>
    </row>
    <row r="850" spans="1:13" ht="16.5">
      <c r="A850" s="252"/>
      <c r="B850" s="234"/>
      <c r="C850" s="22" t="s">
        <v>12</v>
      </c>
      <c r="D850" s="109">
        <v>0</v>
      </c>
      <c r="E850" s="75">
        <v>0</v>
      </c>
      <c r="F850" s="75">
        <v>0</v>
      </c>
      <c r="G850" s="75">
        <v>0</v>
      </c>
      <c r="H850" s="75">
        <v>0</v>
      </c>
      <c r="I850" s="75">
        <v>0</v>
      </c>
      <c r="J850" s="52">
        <v>0</v>
      </c>
      <c r="K850" s="15"/>
      <c r="L850" s="3">
        <f t="shared" si="449"/>
        <v>0</v>
      </c>
      <c r="M850" s="3"/>
    </row>
    <row r="851" spans="1:13" ht="16.5">
      <c r="A851" s="263" t="s">
        <v>82</v>
      </c>
      <c r="B851" s="279" t="s">
        <v>105</v>
      </c>
      <c r="C851" s="38" t="s">
        <v>111</v>
      </c>
      <c r="D851" s="163">
        <v>0</v>
      </c>
      <c r="E851" s="163">
        <v>0</v>
      </c>
      <c r="F851" s="68">
        <v>0</v>
      </c>
      <c r="G851" s="163">
        <v>0</v>
      </c>
      <c r="H851" s="163">
        <v>0</v>
      </c>
      <c r="I851" s="163">
        <v>0</v>
      </c>
      <c r="J851" s="163">
        <v>0</v>
      </c>
      <c r="K851" s="15"/>
      <c r="L851" s="3">
        <f t="shared" si="449"/>
        <v>0</v>
      </c>
      <c r="M851" s="3"/>
    </row>
    <row r="852" spans="1:13" ht="16.5">
      <c r="A852" s="263"/>
      <c r="B852" s="278"/>
      <c r="C852" s="38" t="s">
        <v>109</v>
      </c>
      <c r="D852" s="163">
        <v>0</v>
      </c>
      <c r="E852" s="163">
        <v>0</v>
      </c>
      <c r="F852" s="68">
        <v>0</v>
      </c>
      <c r="G852" s="163">
        <v>0</v>
      </c>
      <c r="H852" s="163">
        <v>0</v>
      </c>
      <c r="I852" s="163">
        <v>0</v>
      </c>
      <c r="J852" s="163">
        <v>0</v>
      </c>
      <c r="K852" s="15"/>
      <c r="L852" s="3">
        <f t="shared" si="449"/>
        <v>0</v>
      </c>
      <c r="M852" s="3"/>
    </row>
    <row r="853" spans="1:13" ht="16.5">
      <c r="A853" s="263"/>
      <c r="B853" s="278"/>
      <c r="C853" s="38" t="s">
        <v>110</v>
      </c>
      <c r="D853" s="109">
        <v>0</v>
      </c>
      <c r="E853" s="88">
        <v>0</v>
      </c>
      <c r="F853" s="68">
        <v>0</v>
      </c>
      <c r="G853" s="88">
        <v>0</v>
      </c>
      <c r="H853" s="88">
        <v>0</v>
      </c>
      <c r="I853" s="88">
        <v>0</v>
      </c>
      <c r="J853" s="88">
        <v>0</v>
      </c>
      <c r="K853" s="15"/>
      <c r="L853" s="3">
        <f t="shared" si="449"/>
        <v>0</v>
      </c>
      <c r="M853" s="3"/>
    </row>
    <row r="854" spans="1:13" ht="16.5">
      <c r="A854" s="263"/>
      <c r="B854" s="278"/>
      <c r="C854" s="89" t="s">
        <v>5</v>
      </c>
      <c r="D854" s="109">
        <v>0</v>
      </c>
      <c r="E854" s="88">
        <v>0</v>
      </c>
      <c r="F854" s="68">
        <f>F855</f>
        <v>0</v>
      </c>
      <c r="G854" s="88">
        <f>G855</f>
        <v>0</v>
      </c>
      <c r="H854" s="88">
        <v>0</v>
      </c>
      <c r="I854" s="88">
        <v>0</v>
      </c>
      <c r="J854" s="88">
        <v>0</v>
      </c>
      <c r="K854" s="15"/>
      <c r="L854" s="3">
        <f t="shared" si="449"/>
        <v>0</v>
      </c>
      <c r="M854" s="3"/>
    </row>
    <row r="855" spans="1:13" ht="16.5">
      <c r="A855" s="263"/>
      <c r="B855" s="278"/>
      <c r="C855" s="164" t="s">
        <v>114</v>
      </c>
      <c r="D855" s="109">
        <v>0</v>
      </c>
      <c r="E855" s="88">
        <v>0</v>
      </c>
      <c r="F855" s="68">
        <v>0</v>
      </c>
      <c r="G855" s="88">
        <v>0</v>
      </c>
      <c r="H855" s="88">
        <v>0</v>
      </c>
      <c r="I855" s="88">
        <v>0</v>
      </c>
      <c r="J855" s="88">
        <v>0</v>
      </c>
      <c r="K855" s="15"/>
      <c r="L855" s="3">
        <f t="shared" si="449"/>
        <v>0</v>
      </c>
      <c r="M855" s="3"/>
    </row>
    <row r="856" spans="1:13" ht="82.5">
      <c r="A856" s="263"/>
      <c r="B856" s="278"/>
      <c r="C856" s="129" t="s">
        <v>90</v>
      </c>
      <c r="D856" s="109">
        <v>0</v>
      </c>
      <c r="E856" s="88">
        <v>0</v>
      </c>
      <c r="F856" s="68">
        <f>F857</f>
        <v>0</v>
      </c>
      <c r="G856" s="88">
        <f>G857</f>
        <v>0</v>
      </c>
      <c r="H856" s="88">
        <f>H857</f>
        <v>0</v>
      </c>
      <c r="I856" s="88">
        <v>0</v>
      </c>
      <c r="J856" s="88">
        <v>0</v>
      </c>
      <c r="K856" s="15"/>
      <c r="L856" s="3">
        <f t="shared" si="449"/>
        <v>0</v>
      </c>
      <c r="M856" s="3"/>
    </row>
    <row r="857" spans="1:13" ht="16.5">
      <c r="A857" s="263"/>
      <c r="B857" s="278"/>
      <c r="C857" s="164" t="s">
        <v>118</v>
      </c>
      <c r="D857" s="109">
        <v>0</v>
      </c>
      <c r="E857" s="88">
        <v>0</v>
      </c>
      <c r="F857" s="68">
        <v>0</v>
      </c>
      <c r="G857" s="88">
        <v>0</v>
      </c>
      <c r="H857" s="88">
        <v>0</v>
      </c>
      <c r="I857" s="88">
        <v>0</v>
      </c>
      <c r="J857" s="88">
        <v>0</v>
      </c>
      <c r="K857" s="15"/>
      <c r="L857" s="3">
        <f t="shared" si="449"/>
        <v>0</v>
      </c>
      <c r="M857" s="3"/>
    </row>
    <row r="858" spans="1:13" ht="82.5">
      <c r="A858" s="263"/>
      <c r="B858" s="278"/>
      <c r="C858" s="129" t="s">
        <v>90</v>
      </c>
      <c r="D858" s="109">
        <v>0</v>
      </c>
      <c r="E858" s="88">
        <v>0</v>
      </c>
      <c r="F858" s="88">
        <v>0</v>
      </c>
      <c r="G858" s="88">
        <v>0</v>
      </c>
      <c r="H858" s="88">
        <v>0</v>
      </c>
      <c r="I858" s="88">
        <v>0</v>
      </c>
      <c r="J858" s="88">
        <v>0</v>
      </c>
      <c r="K858" s="15"/>
      <c r="L858" s="3">
        <f t="shared" si="449"/>
        <v>0</v>
      </c>
      <c r="M858" s="3"/>
    </row>
    <row r="859" spans="1:13" ht="16.5">
      <c r="A859" s="263"/>
      <c r="B859" s="278"/>
      <c r="C859" s="89" t="s">
        <v>15</v>
      </c>
      <c r="D859" s="109">
        <v>0</v>
      </c>
      <c r="E859" s="88">
        <v>0</v>
      </c>
      <c r="F859" s="88">
        <v>0</v>
      </c>
      <c r="G859" s="88">
        <v>0</v>
      </c>
      <c r="H859" s="88">
        <v>0</v>
      </c>
      <c r="I859" s="88">
        <v>0</v>
      </c>
      <c r="J859" s="88">
        <v>0</v>
      </c>
      <c r="K859" s="15"/>
      <c r="L859" s="3">
        <f t="shared" si="449"/>
        <v>0</v>
      </c>
      <c r="M859" s="3"/>
    </row>
    <row r="860" spans="1:13" ht="33">
      <c r="A860" s="263"/>
      <c r="B860" s="278"/>
      <c r="C860" s="89" t="s">
        <v>16</v>
      </c>
      <c r="D860" s="109">
        <v>0</v>
      </c>
      <c r="E860" s="88">
        <v>0</v>
      </c>
      <c r="F860" s="88">
        <v>0</v>
      </c>
      <c r="G860" s="88">
        <v>0</v>
      </c>
      <c r="H860" s="88">
        <v>0</v>
      </c>
      <c r="I860" s="88">
        <v>0</v>
      </c>
      <c r="J860" s="88">
        <v>0</v>
      </c>
      <c r="K860" s="15"/>
      <c r="L860" s="3">
        <f t="shared" si="449"/>
        <v>0</v>
      </c>
      <c r="M860" s="3"/>
    </row>
    <row r="861" spans="1:13" ht="16.5">
      <c r="A861" s="263"/>
      <c r="B861" s="280"/>
      <c r="C861" s="89" t="s">
        <v>12</v>
      </c>
      <c r="D861" s="109">
        <v>0</v>
      </c>
      <c r="E861" s="88">
        <v>0</v>
      </c>
      <c r="F861" s="88">
        <v>0</v>
      </c>
      <c r="G861" s="88">
        <v>0</v>
      </c>
      <c r="H861" s="88">
        <v>0</v>
      </c>
      <c r="I861" s="88">
        <v>0</v>
      </c>
      <c r="J861" s="88">
        <v>0</v>
      </c>
      <c r="K861" s="15"/>
      <c r="L861" s="3">
        <f t="shared" si="449"/>
        <v>0</v>
      </c>
      <c r="M861" s="3"/>
    </row>
    <row r="862" spans="1:13" ht="99">
      <c r="A862" s="252" t="s">
        <v>182</v>
      </c>
      <c r="B862" s="236" t="s">
        <v>181</v>
      </c>
      <c r="C862" s="185" t="s">
        <v>111</v>
      </c>
      <c r="D862" s="177">
        <v>0</v>
      </c>
      <c r="E862" s="177">
        <v>0</v>
      </c>
      <c r="F862" s="68">
        <f>F864+F867</f>
        <v>0</v>
      </c>
      <c r="G862" s="177">
        <f>G864+G866</f>
        <v>0</v>
      </c>
      <c r="H862" s="177">
        <f>H864</f>
        <v>76.83</v>
      </c>
      <c r="I862" s="177">
        <v>0</v>
      </c>
      <c r="J862" s="177">
        <v>0</v>
      </c>
      <c r="K862" s="15"/>
      <c r="L862" s="3"/>
      <c r="M862" s="3"/>
    </row>
    <row r="863" spans="1:13" ht="16.5">
      <c r="A863" s="252"/>
      <c r="B863" s="105"/>
      <c r="C863" s="185" t="s">
        <v>109</v>
      </c>
      <c r="D863" s="177">
        <v>0</v>
      </c>
      <c r="E863" s="177">
        <v>0</v>
      </c>
      <c r="F863" s="68">
        <v>0</v>
      </c>
      <c r="G863" s="177">
        <v>0</v>
      </c>
      <c r="H863" s="177">
        <v>0</v>
      </c>
      <c r="I863" s="177">
        <v>0</v>
      </c>
      <c r="J863" s="177">
        <v>0</v>
      </c>
      <c r="K863" s="15"/>
      <c r="L863" s="3"/>
      <c r="M863" s="3"/>
    </row>
    <row r="864" spans="1:13" ht="16.5">
      <c r="A864" s="252"/>
      <c r="B864" s="105"/>
      <c r="C864" s="185" t="s">
        <v>110</v>
      </c>
      <c r="D864" s="177">
        <v>0</v>
      </c>
      <c r="E864" s="177">
        <v>0</v>
      </c>
      <c r="F864" s="68">
        <f>F865</f>
        <v>0</v>
      </c>
      <c r="G864" s="177">
        <f>G865</f>
        <v>0</v>
      </c>
      <c r="H864" s="177">
        <f>H867</f>
        <v>76.83</v>
      </c>
      <c r="I864" s="177">
        <v>0</v>
      </c>
      <c r="J864" s="177">
        <v>0</v>
      </c>
      <c r="K864" s="15"/>
      <c r="L864" s="3"/>
      <c r="M864" s="3"/>
    </row>
    <row r="865" spans="1:15" ht="16.5">
      <c r="A865" s="252"/>
      <c r="B865" s="105"/>
      <c r="C865" s="22" t="s">
        <v>114</v>
      </c>
      <c r="D865" s="177">
        <v>0</v>
      </c>
      <c r="E865" s="177">
        <v>0</v>
      </c>
      <c r="F865" s="68">
        <v>0</v>
      </c>
      <c r="G865" s="177">
        <v>0</v>
      </c>
      <c r="H865" s="177">
        <v>0</v>
      </c>
      <c r="I865" s="177">
        <v>0</v>
      </c>
      <c r="J865" s="177">
        <v>0</v>
      </c>
      <c r="K865" s="15"/>
      <c r="L865" s="3"/>
      <c r="M865" s="3"/>
    </row>
    <row r="866" spans="1:15" ht="82.5">
      <c r="A866" s="252"/>
      <c r="B866" s="105"/>
      <c r="C866" s="22" t="s">
        <v>90</v>
      </c>
      <c r="D866" s="177">
        <v>0</v>
      </c>
      <c r="E866" s="177">
        <v>0</v>
      </c>
      <c r="F866" s="68">
        <f>F867</f>
        <v>0</v>
      </c>
      <c r="G866" s="177">
        <f>G867</f>
        <v>0</v>
      </c>
      <c r="H866" s="177">
        <f>H867</f>
        <v>76.83</v>
      </c>
      <c r="I866" s="177">
        <v>0</v>
      </c>
      <c r="J866" s="177">
        <v>0</v>
      </c>
      <c r="K866" s="15"/>
      <c r="L866" s="3"/>
      <c r="M866" s="3"/>
    </row>
    <row r="867" spans="1:15" ht="16.5">
      <c r="A867" s="252"/>
      <c r="B867" s="105"/>
      <c r="C867" s="22" t="s">
        <v>118</v>
      </c>
      <c r="D867" s="177">
        <v>0</v>
      </c>
      <c r="E867" s="177">
        <v>0</v>
      </c>
      <c r="F867" s="68">
        <v>0</v>
      </c>
      <c r="G867" s="177">
        <v>0</v>
      </c>
      <c r="H867" s="177">
        <v>76.83</v>
      </c>
      <c r="I867" s="177">
        <v>0</v>
      </c>
      <c r="J867" s="177">
        <v>0</v>
      </c>
      <c r="K867" s="15"/>
      <c r="L867" s="3"/>
      <c r="M867" s="3"/>
    </row>
    <row r="868" spans="1:15" ht="16.5">
      <c r="A868" s="252"/>
      <c r="B868" s="105"/>
      <c r="C868" s="185" t="s">
        <v>110</v>
      </c>
      <c r="D868" s="177">
        <f>D867</f>
        <v>0</v>
      </c>
      <c r="E868" s="177">
        <f t="shared" ref="E868:J868" si="450">E867</f>
        <v>0</v>
      </c>
      <c r="F868" s="177">
        <f t="shared" si="450"/>
        <v>0</v>
      </c>
      <c r="G868" s="177">
        <f t="shared" si="450"/>
        <v>0</v>
      </c>
      <c r="H868" s="177">
        <f t="shared" si="450"/>
        <v>76.83</v>
      </c>
      <c r="I868" s="177">
        <f t="shared" si="450"/>
        <v>0</v>
      </c>
      <c r="J868" s="177">
        <f t="shared" si="450"/>
        <v>0</v>
      </c>
      <c r="K868" s="15"/>
      <c r="L868" s="3"/>
      <c r="M868" s="3"/>
    </row>
    <row r="869" spans="1:15" ht="82.5">
      <c r="A869" s="252"/>
      <c r="B869" s="105"/>
      <c r="C869" s="22" t="s">
        <v>90</v>
      </c>
      <c r="D869" s="177">
        <v>0</v>
      </c>
      <c r="E869" s="177">
        <v>0</v>
      </c>
      <c r="F869" s="177">
        <v>0</v>
      </c>
      <c r="G869" s="177">
        <v>0</v>
      </c>
      <c r="H869" s="177">
        <v>0</v>
      </c>
      <c r="I869" s="177">
        <v>0</v>
      </c>
      <c r="J869" s="177">
        <v>0</v>
      </c>
      <c r="K869" s="15"/>
      <c r="L869" s="3"/>
      <c r="M869" s="3"/>
    </row>
    <row r="870" spans="1:15" ht="16.5">
      <c r="A870" s="252"/>
      <c r="B870" s="105"/>
      <c r="C870" s="22" t="s">
        <v>15</v>
      </c>
      <c r="D870" s="177">
        <v>0</v>
      </c>
      <c r="E870" s="177">
        <v>0</v>
      </c>
      <c r="F870" s="177">
        <v>0</v>
      </c>
      <c r="G870" s="177">
        <v>0</v>
      </c>
      <c r="H870" s="177">
        <v>0</v>
      </c>
      <c r="I870" s="177">
        <v>0</v>
      </c>
      <c r="J870" s="177">
        <v>0</v>
      </c>
      <c r="K870" s="15"/>
      <c r="L870" s="3"/>
      <c r="M870" s="3"/>
    </row>
    <row r="871" spans="1:15" ht="33">
      <c r="A871" s="252"/>
      <c r="B871" s="105"/>
      <c r="C871" s="22" t="s">
        <v>16</v>
      </c>
      <c r="D871" s="177">
        <v>0</v>
      </c>
      <c r="E871" s="177">
        <v>0</v>
      </c>
      <c r="F871" s="177">
        <v>0</v>
      </c>
      <c r="G871" s="177">
        <v>0</v>
      </c>
      <c r="H871" s="177">
        <v>0</v>
      </c>
      <c r="I871" s="177">
        <v>0</v>
      </c>
      <c r="J871" s="177">
        <v>0</v>
      </c>
      <c r="K871" s="15"/>
      <c r="L871" s="3"/>
      <c r="M871" s="3"/>
    </row>
    <row r="872" spans="1:15" ht="16.5">
      <c r="A872" s="252"/>
      <c r="B872" s="237"/>
      <c r="C872" s="22" t="s">
        <v>12</v>
      </c>
      <c r="D872" s="177">
        <v>0</v>
      </c>
      <c r="E872" s="177">
        <v>0</v>
      </c>
      <c r="F872" s="177">
        <v>0</v>
      </c>
      <c r="G872" s="177">
        <v>0</v>
      </c>
      <c r="H872" s="177">
        <v>0</v>
      </c>
      <c r="I872" s="177">
        <v>0</v>
      </c>
      <c r="J872" s="177">
        <v>0</v>
      </c>
      <c r="K872" s="15"/>
      <c r="L872" s="3"/>
      <c r="M872" s="3"/>
    </row>
    <row r="873" spans="1:15" ht="16.5">
      <c r="A873" s="263" t="s">
        <v>83</v>
      </c>
      <c r="B873" s="278" t="s">
        <v>195</v>
      </c>
      <c r="C873" s="38" t="s">
        <v>111</v>
      </c>
      <c r="D873" s="109">
        <v>0</v>
      </c>
      <c r="E873" s="75">
        <v>0</v>
      </c>
      <c r="F873" s="68">
        <f>F875+F879</f>
        <v>0</v>
      </c>
      <c r="G873" s="75">
        <f>G875+G877</f>
        <v>0</v>
      </c>
      <c r="H873" s="75">
        <f>H876+H879</f>
        <v>1125.82</v>
      </c>
      <c r="I873" s="75">
        <v>0</v>
      </c>
      <c r="J873" s="52">
        <v>0</v>
      </c>
      <c r="K873" s="15"/>
      <c r="L873" s="3">
        <f t="shared" si="449"/>
        <v>1125.82</v>
      </c>
      <c r="M873" s="3"/>
    </row>
    <row r="874" spans="1:15" ht="16.5">
      <c r="A874" s="263"/>
      <c r="B874" s="278"/>
      <c r="C874" s="38" t="s">
        <v>109</v>
      </c>
      <c r="D874" s="109">
        <v>0</v>
      </c>
      <c r="E874" s="75">
        <v>0</v>
      </c>
      <c r="F874" s="68">
        <v>0</v>
      </c>
      <c r="G874" s="75">
        <v>0</v>
      </c>
      <c r="H874" s="75">
        <v>0</v>
      </c>
      <c r="I874" s="75">
        <v>0</v>
      </c>
      <c r="J874" s="52">
        <v>0</v>
      </c>
      <c r="K874" s="15"/>
      <c r="L874" s="3">
        <f t="shared" si="449"/>
        <v>0</v>
      </c>
      <c r="M874" s="3"/>
    </row>
    <row r="875" spans="1:15" ht="16.5">
      <c r="A875" s="263"/>
      <c r="B875" s="278"/>
      <c r="C875" s="38" t="s">
        <v>110</v>
      </c>
      <c r="D875" s="109">
        <v>0</v>
      </c>
      <c r="E875" s="75">
        <v>0</v>
      </c>
      <c r="F875" s="68">
        <f>F876</f>
        <v>0</v>
      </c>
      <c r="G875" s="75">
        <f>G876</f>
        <v>0</v>
      </c>
      <c r="H875" s="75">
        <f>H873</f>
        <v>1125.82</v>
      </c>
      <c r="I875" s="75">
        <v>0</v>
      </c>
      <c r="J875" s="52">
        <v>0</v>
      </c>
      <c r="K875" s="15"/>
      <c r="L875" s="3">
        <f t="shared" si="449"/>
        <v>1125.82</v>
      </c>
      <c r="M875" s="3"/>
    </row>
    <row r="876" spans="1:15" ht="16.5">
      <c r="A876" s="263"/>
      <c r="B876" s="278"/>
      <c r="C876" s="164" t="s">
        <v>114</v>
      </c>
      <c r="D876" s="109">
        <v>0</v>
      </c>
      <c r="E876" s="75">
        <v>0</v>
      </c>
      <c r="F876" s="68">
        <v>0</v>
      </c>
      <c r="G876" s="75">
        <v>0</v>
      </c>
      <c r="H876" s="75">
        <f>H877</f>
        <v>1069.53</v>
      </c>
      <c r="I876" s="75">
        <v>0</v>
      </c>
      <c r="J876" s="52">
        <v>0</v>
      </c>
      <c r="K876" s="15"/>
      <c r="L876" s="3">
        <f t="shared" si="449"/>
        <v>1069.53</v>
      </c>
      <c r="M876" s="3"/>
    </row>
    <row r="877" spans="1:15" ht="49.5">
      <c r="A877" s="263"/>
      <c r="B877" s="278"/>
      <c r="C877" s="22" t="s">
        <v>99</v>
      </c>
      <c r="D877" s="109">
        <v>0</v>
      </c>
      <c r="E877" s="75">
        <v>0</v>
      </c>
      <c r="F877" s="68">
        <f>F879</f>
        <v>0</v>
      </c>
      <c r="G877" s="75">
        <f>G879</f>
        <v>0</v>
      </c>
      <c r="H877" s="75">
        <v>1069.53</v>
      </c>
      <c r="I877" s="75">
        <v>0</v>
      </c>
      <c r="J877" s="52">
        <v>0</v>
      </c>
      <c r="K877" s="15"/>
      <c r="L877" s="3">
        <f t="shared" si="449"/>
        <v>1069.53</v>
      </c>
      <c r="M877" s="3"/>
    </row>
    <row r="878" spans="1:15" ht="16.5">
      <c r="A878" s="263"/>
      <c r="B878" s="278"/>
      <c r="C878" s="22" t="s">
        <v>120</v>
      </c>
      <c r="D878" s="178"/>
      <c r="E878" s="178"/>
      <c r="F878" s="68"/>
      <c r="G878" s="178"/>
      <c r="H878" s="178">
        <f>H877</f>
        <v>1069.53</v>
      </c>
      <c r="I878" s="178"/>
      <c r="J878" s="178"/>
      <c r="K878" s="15"/>
      <c r="L878" s="3"/>
      <c r="M878" s="3"/>
    </row>
    <row r="879" spans="1:15" ht="16.5">
      <c r="A879" s="263"/>
      <c r="B879" s="278"/>
      <c r="C879" s="164" t="s">
        <v>118</v>
      </c>
      <c r="D879" s="109">
        <v>0</v>
      </c>
      <c r="E879" s="75">
        <v>0</v>
      </c>
      <c r="F879" s="68">
        <v>0</v>
      </c>
      <c r="G879" s="75">
        <v>0</v>
      </c>
      <c r="H879" s="75">
        <v>56.29</v>
      </c>
      <c r="I879" s="75">
        <v>0</v>
      </c>
      <c r="J879" s="52">
        <v>0</v>
      </c>
      <c r="K879" s="15"/>
      <c r="L879" s="3">
        <f t="shared" si="449"/>
        <v>56.29</v>
      </c>
      <c r="M879" s="3"/>
      <c r="O879" s="3"/>
    </row>
    <row r="880" spans="1:15" ht="16.5">
      <c r="A880" s="263"/>
      <c r="B880" s="278"/>
      <c r="C880" s="38" t="s">
        <v>110</v>
      </c>
      <c r="D880" s="163">
        <f>D879</f>
        <v>0</v>
      </c>
      <c r="E880" s="163">
        <f t="shared" ref="E880:J880" si="451">E879</f>
        <v>0</v>
      </c>
      <c r="F880" s="163">
        <f t="shared" si="451"/>
        <v>0</v>
      </c>
      <c r="G880" s="163">
        <f t="shared" si="451"/>
        <v>0</v>
      </c>
      <c r="H880" s="163">
        <f t="shared" si="451"/>
        <v>56.29</v>
      </c>
      <c r="I880" s="163">
        <f t="shared" si="451"/>
        <v>0</v>
      </c>
      <c r="J880" s="163">
        <f t="shared" si="451"/>
        <v>0</v>
      </c>
      <c r="K880" s="15"/>
      <c r="L880" s="3"/>
      <c r="M880" s="3"/>
      <c r="O880" s="3"/>
    </row>
    <row r="881" spans="1:13" ht="49.5">
      <c r="A881" s="263"/>
      <c r="B881" s="278"/>
      <c r="C881" s="22" t="s">
        <v>99</v>
      </c>
      <c r="D881" s="109">
        <v>0</v>
      </c>
      <c r="E881" s="75">
        <v>0</v>
      </c>
      <c r="F881" s="75">
        <v>0</v>
      </c>
      <c r="G881" s="75">
        <v>0</v>
      </c>
      <c r="H881" s="75">
        <f>H880</f>
        <v>56.29</v>
      </c>
      <c r="I881" s="75">
        <v>0</v>
      </c>
      <c r="J881" s="52">
        <v>0</v>
      </c>
      <c r="K881" s="15"/>
      <c r="L881" s="3">
        <f t="shared" si="449"/>
        <v>56.29</v>
      </c>
      <c r="M881" s="3"/>
    </row>
    <row r="882" spans="1:13" ht="16.5">
      <c r="A882" s="263"/>
      <c r="B882" s="278"/>
      <c r="C882" s="22" t="s">
        <v>120</v>
      </c>
      <c r="D882" s="178"/>
      <c r="E882" s="178"/>
      <c r="F882" s="178"/>
      <c r="G882" s="178"/>
      <c r="H882" s="178">
        <f>H881</f>
        <v>56.29</v>
      </c>
      <c r="I882" s="178"/>
      <c r="J882" s="178"/>
      <c r="K882" s="15"/>
      <c r="L882" s="3"/>
      <c r="M882" s="3"/>
    </row>
    <row r="883" spans="1:13" ht="16.5">
      <c r="A883" s="263"/>
      <c r="B883" s="278"/>
      <c r="C883" s="45" t="s">
        <v>15</v>
      </c>
      <c r="D883" s="109">
        <v>0</v>
      </c>
      <c r="E883" s="75">
        <v>0</v>
      </c>
      <c r="F883" s="75">
        <v>0</v>
      </c>
      <c r="G883" s="75">
        <v>0</v>
      </c>
      <c r="H883" s="75">
        <v>0</v>
      </c>
      <c r="I883" s="75">
        <v>0</v>
      </c>
      <c r="J883" s="52">
        <v>0</v>
      </c>
      <c r="K883" s="15"/>
      <c r="L883" s="3">
        <f t="shared" si="449"/>
        <v>0</v>
      </c>
      <c r="M883" s="3"/>
    </row>
    <row r="884" spans="1:13" ht="33">
      <c r="A884" s="263"/>
      <c r="B884" s="278"/>
      <c r="C884" s="45" t="s">
        <v>16</v>
      </c>
      <c r="D884" s="109">
        <v>0</v>
      </c>
      <c r="E884" s="75">
        <v>0</v>
      </c>
      <c r="F884" s="75">
        <v>0</v>
      </c>
      <c r="G884" s="75">
        <v>0</v>
      </c>
      <c r="H884" s="75">
        <v>0</v>
      </c>
      <c r="I884" s="75">
        <v>0</v>
      </c>
      <c r="J884" s="52">
        <v>0</v>
      </c>
      <c r="K884" s="15"/>
      <c r="L884" s="3">
        <f t="shared" si="449"/>
        <v>0</v>
      </c>
      <c r="M884" s="3"/>
    </row>
    <row r="885" spans="1:13" ht="16.5">
      <c r="A885" s="263"/>
      <c r="B885" s="278"/>
      <c r="C885" s="45" t="s">
        <v>12</v>
      </c>
      <c r="D885" s="109">
        <v>0</v>
      </c>
      <c r="E885" s="75">
        <v>0</v>
      </c>
      <c r="F885" s="75">
        <v>0</v>
      </c>
      <c r="G885" s="75">
        <v>0</v>
      </c>
      <c r="H885" s="163">
        <v>0</v>
      </c>
      <c r="I885" s="75">
        <v>0</v>
      </c>
      <c r="J885" s="52">
        <v>0</v>
      </c>
      <c r="K885" s="15"/>
      <c r="L885" s="3">
        <f t="shared" si="449"/>
        <v>0</v>
      </c>
      <c r="M885" s="3"/>
    </row>
    <row r="886" spans="1:13" ht="1.5" hidden="1" customHeight="1">
      <c r="A886" s="252" t="s">
        <v>83</v>
      </c>
      <c r="B886" s="278" t="s">
        <v>84</v>
      </c>
      <c r="C886" s="45" t="s">
        <v>23</v>
      </c>
      <c r="D886" s="109">
        <v>0</v>
      </c>
      <c r="E886" s="102">
        <v>0</v>
      </c>
      <c r="F886" s="102">
        <v>0</v>
      </c>
      <c r="G886" s="102">
        <v>0</v>
      </c>
      <c r="H886" s="163">
        <f>H887+H888+H892</f>
        <v>0</v>
      </c>
      <c r="I886" s="102">
        <v>0</v>
      </c>
      <c r="J886" s="102">
        <v>0</v>
      </c>
      <c r="K886" s="15"/>
      <c r="L886" s="3">
        <f t="shared" si="449"/>
        <v>0</v>
      </c>
      <c r="M886" s="3"/>
    </row>
    <row r="887" spans="1:13" ht="49.5" hidden="1">
      <c r="A887" s="252"/>
      <c r="B887" s="278"/>
      <c r="C887" s="129" t="s">
        <v>95</v>
      </c>
      <c r="D887" s="109">
        <v>0</v>
      </c>
      <c r="E887" s="102">
        <v>0</v>
      </c>
      <c r="F887" s="102">
        <v>0</v>
      </c>
      <c r="G887" s="102">
        <v>0</v>
      </c>
      <c r="H887" s="102">
        <v>0</v>
      </c>
      <c r="I887" s="102">
        <v>0</v>
      </c>
      <c r="J887" s="102">
        <v>0</v>
      </c>
      <c r="K887" s="15"/>
      <c r="L887" s="3">
        <f t="shared" si="449"/>
        <v>0</v>
      </c>
      <c r="M887" s="3"/>
    </row>
    <row r="888" spans="1:13" ht="16.5" hidden="1">
      <c r="A888" s="252"/>
      <c r="B888" s="278"/>
      <c r="C888" s="22" t="s">
        <v>5</v>
      </c>
      <c r="D888" s="109">
        <v>0</v>
      </c>
      <c r="E888" s="102">
        <v>0</v>
      </c>
      <c r="F888" s="102">
        <v>0</v>
      </c>
      <c r="G888" s="102">
        <v>0</v>
      </c>
      <c r="H888" s="102">
        <f>H889+H890</f>
        <v>0</v>
      </c>
      <c r="I888" s="102">
        <v>0</v>
      </c>
      <c r="J888" s="102">
        <v>0</v>
      </c>
      <c r="K888" s="15"/>
      <c r="L888" s="3">
        <f t="shared" si="449"/>
        <v>0</v>
      </c>
      <c r="M888" s="3"/>
    </row>
    <row r="889" spans="1:13" ht="16.5" hidden="1">
      <c r="A889" s="252"/>
      <c r="B889" s="278"/>
      <c r="C889" s="22" t="s">
        <v>19</v>
      </c>
      <c r="D889" s="109">
        <v>0</v>
      </c>
      <c r="E889" s="102">
        <v>0</v>
      </c>
      <c r="F889" s="102">
        <v>0</v>
      </c>
      <c r="G889" s="102">
        <v>0</v>
      </c>
      <c r="H889" s="102">
        <v>0</v>
      </c>
      <c r="I889" s="102">
        <v>0</v>
      </c>
      <c r="J889" s="102">
        <v>0</v>
      </c>
      <c r="K889" s="15"/>
      <c r="L889" s="3">
        <f t="shared" si="449"/>
        <v>0</v>
      </c>
      <c r="M889" s="3"/>
    </row>
    <row r="890" spans="1:13" ht="82.5" hidden="1">
      <c r="A890" s="252"/>
      <c r="B890" s="278"/>
      <c r="C890" s="129" t="s">
        <v>90</v>
      </c>
      <c r="D890" s="109">
        <v>0</v>
      </c>
      <c r="E890" s="102">
        <v>0</v>
      </c>
      <c r="F890" s="102">
        <v>0</v>
      </c>
      <c r="G890" s="102">
        <v>0</v>
      </c>
      <c r="H890" s="102">
        <f>H891</f>
        <v>0</v>
      </c>
      <c r="I890" s="102">
        <v>0</v>
      </c>
      <c r="J890" s="102">
        <v>0</v>
      </c>
      <c r="K890" s="15"/>
      <c r="L890" s="3">
        <f t="shared" si="449"/>
        <v>0</v>
      </c>
      <c r="M890" s="3"/>
    </row>
    <row r="891" spans="1:13" ht="49.5" hidden="1">
      <c r="A891" s="252"/>
      <c r="B891" s="278"/>
      <c r="C891" s="22" t="s">
        <v>100</v>
      </c>
      <c r="D891" s="109">
        <v>0</v>
      </c>
      <c r="E891" s="102">
        <v>0</v>
      </c>
      <c r="F891" s="102">
        <v>0</v>
      </c>
      <c r="G891" s="102">
        <v>0</v>
      </c>
      <c r="H891" s="102"/>
      <c r="I891" s="102">
        <v>0</v>
      </c>
      <c r="J891" s="102">
        <v>0</v>
      </c>
      <c r="K891" s="15"/>
      <c r="L891" s="3">
        <f t="shared" si="449"/>
        <v>0</v>
      </c>
      <c r="M891" s="3"/>
    </row>
    <row r="892" spans="1:13" ht="16.5" hidden="1">
      <c r="A892" s="252"/>
      <c r="B892" s="278"/>
      <c r="C892" s="22" t="s">
        <v>73</v>
      </c>
      <c r="D892" s="109">
        <v>0</v>
      </c>
      <c r="E892" s="102">
        <v>0</v>
      </c>
      <c r="F892" s="102">
        <v>0</v>
      </c>
      <c r="G892" s="102">
        <v>0</v>
      </c>
      <c r="H892" s="102">
        <v>0</v>
      </c>
      <c r="I892" s="102">
        <v>0</v>
      </c>
      <c r="J892" s="102">
        <v>0</v>
      </c>
      <c r="K892" s="15"/>
      <c r="L892" s="3">
        <f t="shared" si="449"/>
        <v>0</v>
      </c>
      <c r="M892" s="3"/>
    </row>
    <row r="893" spans="1:13" ht="33" hidden="1">
      <c r="A893" s="252"/>
      <c r="B893" s="278"/>
      <c r="C893" s="22" t="s">
        <v>9</v>
      </c>
      <c r="D893" s="109">
        <v>0</v>
      </c>
      <c r="E893" s="102">
        <v>0</v>
      </c>
      <c r="F893" s="102">
        <v>0</v>
      </c>
      <c r="G893" s="102">
        <v>0</v>
      </c>
      <c r="H893" s="102">
        <v>0</v>
      </c>
      <c r="I893" s="102">
        <v>0</v>
      </c>
      <c r="J893" s="102">
        <v>0</v>
      </c>
      <c r="K893" s="15"/>
      <c r="L893" s="3">
        <f t="shared" si="449"/>
        <v>0</v>
      </c>
      <c r="M893" s="3"/>
    </row>
    <row r="894" spans="1:13" ht="82.5" hidden="1">
      <c r="A894" s="252"/>
      <c r="B894" s="278"/>
      <c r="C894" s="129" t="s">
        <v>90</v>
      </c>
      <c r="D894" s="109">
        <v>0</v>
      </c>
      <c r="E894" s="102">
        <v>0</v>
      </c>
      <c r="F894" s="102">
        <v>0</v>
      </c>
      <c r="G894" s="102">
        <v>0</v>
      </c>
      <c r="H894" s="102">
        <v>0</v>
      </c>
      <c r="I894" s="102">
        <v>0</v>
      </c>
      <c r="J894" s="102">
        <v>0</v>
      </c>
      <c r="K894" s="15"/>
      <c r="L894" s="3">
        <f t="shared" si="449"/>
        <v>0</v>
      </c>
      <c r="M894" s="3"/>
    </row>
    <row r="895" spans="1:13" ht="49.5" hidden="1">
      <c r="A895" s="252"/>
      <c r="B895" s="278"/>
      <c r="C895" s="22" t="s">
        <v>100</v>
      </c>
      <c r="D895" s="109">
        <v>0</v>
      </c>
      <c r="E895" s="102">
        <v>0</v>
      </c>
      <c r="F895" s="102">
        <v>0</v>
      </c>
      <c r="G895" s="102">
        <v>0</v>
      </c>
      <c r="H895" s="102">
        <v>0</v>
      </c>
      <c r="I895" s="102">
        <v>0</v>
      </c>
      <c r="J895" s="102">
        <v>0</v>
      </c>
      <c r="K895" s="15"/>
      <c r="L895" s="3">
        <f t="shared" si="449"/>
        <v>0</v>
      </c>
      <c r="M895" s="3"/>
    </row>
    <row r="896" spans="1:13" ht="16.5" hidden="1">
      <c r="A896" s="264"/>
      <c r="B896" s="280"/>
      <c r="C896" s="22" t="s">
        <v>73</v>
      </c>
      <c r="D896" s="109">
        <v>0</v>
      </c>
      <c r="E896" s="102">
        <v>0</v>
      </c>
      <c r="F896" s="102">
        <v>0</v>
      </c>
      <c r="G896" s="102">
        <v>0</v>
      </c>
      <c r="H896" s="102">
        <v>0</v>
      </c>
      <c r="I896" s="102">
        <v>0</v>
      </c>
      <c r="J896" s="102">
        <v>0</v>
      </c>
      <c r="K896" s="15"/>
      <c r="L896" s="3">
        <f t="shared" si="449"/>
        <v>0</v>
      </c>
      <c r="M896" s="3"/>
    </row>
    <row r="897" spans="1:13" ht="16.5" hidden="1">
      <c r="A897" s="104"/>
      <c r="B897" s="105"/>
      <c r="C897" s="22" t="s">
        <v>15</v>
      </c>
      <c r="D897" s="109">
        <v>0</v>
      </c>
      <c r="E897" s="102">
        <v>0</v>
      </c>
      <c r="F897" s="102">
        <v>0</v>
      </c>
      <c r="G897" s="102">
        <v>0</v>
      </c>
      <c r="H897" s="102">
        <v>0</v>
      </c>
      <c r="I897" s="102">
        <v>0</v>
      </c>
      <c r="J897" s="102">
        <v>0</v>
      </c>
      <c r="K897" s="15"/>
      <c r="L897" s="3">
        <f t="shared" si="449"/>
        <v>0</v>
      </c>
      <c r="M897" s="3"/>
    </row>
    <row r="898" spans="1:13" ht="33" hidden="1">
      <c r="A898" s="104"/>
      <c r="B898" s="105"/>
      <c r="C898" s="22" t="s">
        <v>16</v>
      </c>
      <c r="D898" s="109">
        <v>0</v>
      </c>
      <c r="E898" s="102">
        <v>0</v>
      </c>
      <c r="F898" s="102">
        <v>0</v>
      </c>
      <c r="G898" s="102">
        <v>0</v>
      </c>
      <c r="H898" s="102">
        <v>0</v>
      </c>
      <c r="I898" s="102">
        <v>0</v>
      </c>
      <c r="J898" s="102">
        <v>0</v>
      </c>
      <c r="K898" s="15"/>
      <c r="L898" s="3">
        <f t="shared" si="449"/>
        <v>0</v>
      </c>
      <c r="M898" s="3"/>
    </row>
    <row r="899" spans="1:13" ht="16.5" hidden="1">
      <c r="A899" s="104"/>
      <c r="B899" s="105"/>
      <c r="C899" s="22" t="s">
        <v>12</v>
      </c>
      <c r="D899" s="109">
        <v>0</v>
      </c>
      <c r="E899" s="102">
        <v>0</v>
      </c>
      <c r="F899" s="102">
        <v>0</v>
      </c>
      <c r="G899" s="102">
        <v>0</v>
      </c>
      <c r="H899" s="102">
        <v>0</v>
      </c>
      <c r="I899" s="102">
        <v>0</v>
      </c>
      <c r="J899" s="102">
        <v>0</v>
      </c>
      <c r="K899" s="15"/>
      <c r="L899" s="3">
        <f t="shared" si="449"/>
        <v>0</v>
      </c>
      <c r="M899" s="3"/>
    </row>
    <row r="900" spans="1:13" ht="16.5">
      <c r="A900" s="263" t="s">
        <v>46</v>
      </c>
      <c r="B900" s="258" t="s">
        <v>183</v>
      </c>
      <c r="C900" s="38" t="s">
        <v>111</v>
      </c>
      <c r="D900" s="80">
        <f>D901</f>
        <v>1333.5700000000002</v>
      </c>
      <c r="E900" s="75">
        <f>E906</f>
        <v>0</v>
      </c>
      <c r="F900" s="68">
        <f>F906</f>
        <v>0</v>
      </c>
      <c r="G900" s="75">
        <v>0</v>
      </c>
      <c r="H900" s="76">
        <f>H902</f>
        <v>199</v>
      </c>
      <c r="I900" s="75">
        <v>0</v>
      </c>
      <c r="J900" s="52">
        <v>0</v>
      </c>
      <c r="K900" s="15"/>
      <c r="L900" s="3">
        <f t="shared" si="449"/>
        <v>1532.5700000000002</v>
      </c>
    </row>
    <row r="901" spans="1:13" ht="16.5">
      <c r="A901" s="263"/>
      <c r="B901" s="258"/>
      <c r="C901" s="38" t="s">
        <v>109</v>
      </c>
      <c r="D901" s="108">
        <f>D903+D907</f>
        <v>1333.5700000000002</v>
      </c>
      <c r="E901" s="75">
        <v>0</v>
      </c>
      <c r="F901" s="75">
        <v>0</v>
      </c>
      <c r="G901" s="75">
        <v>0</v>
      </c>
      <c r="H901" s="75">
        <v>0</v>
      </c>
      <c r="I901" s="75">
        <v>0</v>
      </c>
      <c r="J901" s="52">
        <v>0</v>
      </c>
      <c r="K901" s="15"/>
      <c r="L901" s="3">
        <f t="shared" si="449"/>
        <v>1333.5700000000002</v>
      </c>
    </row>
    <row r="902" spans="1:13" ht="16.5">
      <c r="A902" s="263"/>
      <c r="B902" s="258"/>
      <c r="C902" s="38" t="s">
        <v>110</v>
      </c>
      <c r="D902" s="80">
        <v>0</v>
      </c>
      <c r="E902" s="75">
        <v>0</v>
      </c>
      <c r="F902" s="75">
        <v>0</v>
      </c>
      <c r="G902" s="75">
        <v>0</v>
      </c>
      <c r="H902" s="76">
        <f>H911</f>
        <v>199</v>
      </c>
      <c r="I902" s="75">
        <v>0</v>
      </c>
      <c r="J902" s="52">
        <v>0</v>
      </c>
      <c r="K902" s="15"/>
      <c r="L902" s="3">
        <f t="shared" si="449"/>
        <v>199</v>
      </c>
    </row>
    <row r="903" spans="1:13" ht="16.5">
      <c r="A903" s="263"/>
      <c r="B903" s="258"/>
      <c r="C903" s="164" t="s">
        <v>114</v>
      </c>
      <c r="D903" s="80">
        <v>279.19</v>
      </c>
      <c r="E903" s="75">
        <v>0</v>
      </c>
      <c r="F903" s="75">
        <v>0</v>
      </c>
      <c r="G903" s="75">
        <v>0</v>
      </c>
      <c r="H903" s="75">
        <v>0</v>
      </c>
      <c r="I903" s="75">
        <v>0</v>
      </c>
      <c r="J903" s="52">
        <v>0</v>
      </c>
      <c r="K903" s="15"/>
      <c r="L903" s="3">
        <f t="shared" si="449"/>
        <v>279.19</v>
      </c>
    </row>
    <row r="904" spans="1:13" ht="82.5">
      <c r="A904" s="263"/>
      <c r="B904" s="258"/>
      <c r="C904" s="129" t="s">
        <v>90</v>
      </c>
      <c r="D904" s="80">
        <v>0</v>
      </c>
      <c r="E904" s="75">
        <v>0</v>
      </c>
      <c r="F904" s="75">
        <v>0</v>
      </c>
      <c r="G904" s="75">
        <v>0</v>
      </c>
      <c r="H904" s="75">
        <v>0</v>
      </c>
      <c r="I904" s="75">
        <v>0</v>
      </c>
      <c r="J904" s="52">
        <v>0</v>
      </c>
      <c r="K904" s="15"/>
      <c r="L904" s="3">
        <f t="shared" si="449"/>
        <v>0</v>
      </c>
    </row>
    <row r="905" spans="1:13" ht="49.5">
      <c r="A905" s="263"/>
      <c r="B905" s="258"/>
      <c r="C905" s="22" t="s">
        <v>100</v>
      </c>
      <c r="D905" s="80">
        <v>279.19</v>
      </c>
      <c r="E905" s="75">
        <v>0</v>
      </c>
      <c r="F905" s="75">
        <v>0</v>
      </c>
      <c r="G905" s="75">
        <v>0</v>
      </c>
      <c r="H905" s="68">
        <f>H906</f>
        <v>0</v>
      </c>
      <c r="I905" s="75">
        <v>0</v>
      </c>
      <c r="J905" s="52">
        <v>0</v>
      </c>
      <c r="K905" s="15"/>
      <c r="L905" s="3">
        <f t="shared" si="449"/>
        <v>279.19</v>
      </c>
    </row>
    <row r="906" spans="1:13" ht="16.5">
      <c r="A906" s="263"/>
      <c r="B906" s="258"/>
      <c r="C906" s="47" t="s">
        <v>73</v>
      </c>
      <c r="D906" s="80">
        <f>D905</f>
        <v>279.19</v>
      </c>
      <c r="E906" s="75">
        <f>E910</f>
        <v>0</v>
      </c>
      <c r="F906" s="68">
        <f>F910</f>
        <v>0</v>
      </c>
      <c r="G906" s="75">
        <v>0</v>
      </c>
      <c r="H906" s="68">
        <f>H910</f>
        <v>0</v>
      </c>
      <c r="I906" s="75">
        <v>0</v>
      </c>
      <c r="J906" s="52">
        <v>0</v>
      </c>
      <c r="K906" s="15"/>
      <c r="L906" s="3">
        <f t="shared" si="449"/>
        <v>279.19</v>
      </c>
    </row>
    <row r="907" spans="1:13" ht="33">
      <c r="A907" s="263"/>
      <c r="B907" s="258"/>
      <c r="C907" s="17" t="s">
        <v>9</v>
      </c>
      <c r="D907" s="80">
        <f>D911</f>
        <v>1054.3800000000001</v>
      </c>
      <c r="E907" s="75">
        <v>0</v>
      </c>
      <c r="F907" s="68">
        <v>0</v>
      </c>
      <c r="G907" s="75">
        <v>0</v>
      </c>
      <c r="H907" s="76">
        <f>H911</f>
        <v>199</v>
      </c>
      <c r="I907" s="75">
        <v>0</v>
      </c>
      <c r="J907" s="52">
        <v>0</v>
      </c>
      <c r="K907" s="15"/>
      <c r="L907" s="3">
        <f t="shared" si="449"/>
        <v>1253.3800000000001</v>
      </c>
    </row>
    <row r="908" spans="1:13" ht="16.5">
      <c r="A908" s="263"/>
      <c r="B908" s="258"/>
      <c r="C908" s="38" t="s">
        <v>109</v>
      </c>
      <c r="D908" s="80">
        <f>D907</f>
        <v>1054.3800000000001</v>
      </c>
      <c r="E908" s="80">
        <f t="shared" ref="E908:G908" si="452">E907</f>
        <v>0</v>
      </c>
      <c r="F908" s="80">
        <f t="shared" si="452"/>
        <v>0</v>
      </c>
      <c r="G908" s="80">
        <f t="shared" si="452"/>
        <v>0</v>
      </c>
      <c r="H908" s="68">
        <v>0</v>
      </c>
      <c r="I908" s="163">
        <v>0</v>
      </c>
      <c r="J908" s="163">
        <v>0</v>
      </c>
      <c r="K908" s="15"/>
      <c r="L908" s="3"/>
    </row>
    <row r="909" spans="1:13" ht="16.5">
      <c r="A909" s="263"/>
      <c r="B909" s="258"/>
      <c r="C909" s="38" t="s">
        <v>110</v>
      </c>
      <c r="D909" s="80">
        <v>0</v>
      </c>
      <c r="E909" s="163">
        <v>0</v>
      </c>
      <c r="F909" s="68">
        <v>0</v>
      </c>
      <c r="G909" s="163">
        <v>0</v>
      </c>
      <c r="H909" s="76">
        <f>H907</f>
        <v>199</v>
      </c>
      <c r="I909" s="68">
        <f t="shared" ref="I909:J909" si="453">I907</f>
        <v>0</v>
      </c>
      <c r="J909" s="68">
        <f t="shared" si="453"/>
        <v>0</v>
      </c>
      <c r="K909" s="15"/>
      <c r="L909" s="3"/>
    </row>
    <row r="910" spans="1:13" ht="82.5">
      <c r="A910" s="263"/>
      <c r="B910" s="258"/>
      <c r="C910" s="129" t="s">
        <v>90</v>
      </c>
      <c r="D910" s="80">
        <v>0</v>
      </c>
      <c r="E910" s="75">
        <f>E911</f>
        <v>0</v>
      </c>
      <c r="F910" s="68">
        <f>F911</f>
        <v>0</v>
      </c>
      <c r="G910" s="75">
        <v>0</v>
      </c>
      <c r="H910" s="68">
        <v>0</v>
      </c>
      <c r="I910" s="75">
        <v>0</v>
      </c>
      <c r="J910" s="52">
        <v>0</v>
      </c>
      <c r="K910" s="15"/>
      <c r="L910" s="3">
        <f t="shared" si="449"/>
        <v>0</v>
      </c>
    </row>
    <row r="911" spans="1:13" ht="49.5">
      <c r="A911" s="263"/>
      <c r="B911" s="258"/>
      <c r="C911" s="22" t="s">
        <v>100</v>
      </c>
      <c r="D911" s="80">
        <v>1054.3800000000001</v>
      </c>
      <c r="E911" s="75">
        <v>0</v>
      </c>
      <c r="F911" s="68">
        <f>F925</f>
        <v>0</v>
      </c>
      <c r="G911" s="75">
        <v>0</v>
      </c>
      <c r="H911" s="76">
        <f>H925</f>
        <v>199</v>
      </c>
      <c r="I911" s="75">
        <v>0</v>
      </c>
      <c r="J911" s="52">
        <v>0</v>
      </c>
      <c r="K911" s="15"/>
      <c r="L911" s="3">
        <f t="shared" si="449"/>
        <v>1253.3800000000001</v>
      </c>
    </row>
    <row r="912" spans="1:13" ht="16.5">
      <c r="A912" s="263"/>
      <c r="B912" s="258"/>
      <c r="C912" s="47" t="s">
        <v>73</v>
      </c>
      <c r="D912" s="109">
        <v>0</v>
      </c>
      <c r="E912" s="75">
        <v>0</v>
      </c>
      <c r="F912" s="75">
        <v>0</v>
      </c>
      <c r="G912" s="75">
        <v>0</v>
      </c>
      <c r="H912" s="75">
        <v>0</v>
      </c>
      <c r="I912" s="75">
        <v>0</v>
      </c>
      <c r="J912" s="52">
        <v>0</v>
      </c>
      <c r="K912" s="15"/>
      <c r="L912" s="3">
        <f t="shared" si="449"/>
        <v>0</v>
      </c>
    </row>
    <row r="913" spans="1:12" ht="16.5">
      <c r="A913" s="263"/>
      <c r="B913" s="258"/>
      <c r="C913" s="17" t="s">
        <v>15</v>
      </c>
      <c r="D913" s="109">
        <v>0</v>
      </c>
      <c r="E913" s="75">
        <v>0</v>
      </c>
      <c r="F913" s="75">
        <v>0</v>
      </c>
      <c r="G913" s="75">
        <v>0</v>
      </c>
      <c r="H913" s="75">
        <v>0</v>
      </c>
      <c r="I913" s="75">
        <v>0</v>
      </c>
      <c r="J913" s="52">
        <v>0</v>
      </c>
      <c r="K913" s="15"/>
      <c r="L913" s="3">
        <f t="shared" si="449"/>
        <v>0</v>
      </c>
    </row>
    <row r="914" spans="1:12" ht="33">
      <c r="A914" s="263"/>
      <c r="B914" s="258"/>
      <c r="C914" s="17" t="s">
        <v>16</v>
      </c>
      <c r="D914" s="109">
        <v>0</v>
      </c>
      <c r="E914" s="75">
        <v>0</v>
      </c>
      <c r="F914" s="75">
        <v>0</v>
      </c>
      <c r="G914" s="75">
        <v>0</v>
      </c>
      <c r="H914" s="75">
        <v>0</v>
      </c>
      <c r="I914" s="75">
        <v>0</v>
      </c>
      <c r="J914" s="52">
        <v>0</v>
      </c>
      <c r="K914" s="15"/>
      <c r="L914" s="3">
        <f t="shared" si="449"/>
        <v>0</v>
      </c>
    </row>
    <row r="915" spans="1:12" ht="16.5">
      <c r="A915" s="263"/>
      <c r="B915" s="258"/>
      <c r="C915" s="17" t="s">
        <v>12</v>
      </c>
      <c r="D915" s="109">
        <v>0</v>
      </c>
      <c r="E915" s="75">
        <v>0</v>
      </c>
      <c r="F915" s="75">
        <v>0</v>
      </c>
      <c r="G915" s="75">
        <v>0</v>
      </c>
      <c r="H915" s="75">
        <v>0</v>
      </c>
      <c r="I915" s="75">
        <v>0</v>
      </c>
      <c r="J915" s="52">
        <v>0</v>
      </c>
      <c r="K915" s="15"/>
      <c r="L915" s="3">
        <f t="shared" si="449"/>
        <v>0</v>
      </c>
    </row>
    <row r="916" spans="1:12" ht="16.5">
      <c r="A916" s="263" t="s">
        <v>47</v>
      </c>
      <c r="B916" s="263" t="s">
        <v>184</v>
      </c>
      <c r="C916" s="38" t="s">
        <v>111</v>
      </c>
      <c r="D916" s="80">
        <f>D917</f>
        <v>1039.69</v>
      </c>
      <c r="E916" s="68">
        <f>E920</f>
        <v>0</v>
      </c>
      <c r="F916" s="68">
        <f>F920</f>
        <v>0</v>
      </c>
      <c r="G916" s="75">
        <v>0</v>
      </c>
      <c r="H916" s="76">
        <f>H918</f>
        <v>199</v>
      </c>
      <c r="I916" s="75">
        <v>0</v>
      </c>
      <c r="J916" s="52">
        <v>0</v>
      </c>
      <c r="K916" s="15"/>
      <c r="L916" s="3">
        <f t="shared" si="449"/>
        <v>1238.69</v>
      </c>
    </row>
    <row r="917" spans="1:12" ht="16.5">
      <c r="A917" s="263"/>
      <c r="B917" s="263"/>
      <c r="C917" s="38" t="s">
        <v>109</v>
      </c>
      <c r="D917" s="80">
        <f>D925</f>
        <v>1039.69</v>
      </c>
      <c r="E917" s="80">
        <f t="shared" ref="E917:G917" si="454">E916</f>
        <v>0</v>
      </c>
      <c r="F917" s="80">
        <f t="shared" si="454"/>
        <v>0</v>
      </c>
      <c r="G917" s="80">
        <f t="shared" si="454"/>
        <v>0</v>
      </c>
      <c r="H917" s="68">
        <v>0</v>
      </c>
      <c r="I917" s="165">
        <v>0</v>
      </c>
      <c r="J917" s="165">
        <v>0</v>
      </c>
      <c r="K917" s="15"/>
      <c r="L917" s="3"/>
    </row>
    <row r="918" spans="1:12" ht="16.5">
      <c r="A918" s="263"/>
      <c r="B918" s="263"/>
      <c r="C918" s="38" t="s">
        <v>110</v>
      </c>
      <c r="D918" s="68">
        <v>0</v>
      </c>
      <c r="E918" s="68">
        <v>0</v>
      </c>
      <c r="F918" s="68">
        <v>0</v>
      </c>
      <c r="G918" s="75">
        <v>0</v>
      </c>
      <c r="H918" s="76">
        <f>H925</f>
        <v>199</v>
      </c>
      <c r="I918" s="75">
        <v>0</v>
      </c>
      <c r="J918" s="52">
        <v>0</v>
      </c>
      <c r="K918" s="15"/>
      <c r="L918" s="3">
        <f t="shared" si="449"/>
        <v>199</v>
      </c>
    </row>
    <row r="919" spans="1:12" ht="16.5">
      <c r="A919" s="263"/>
      <c r="B919" s="263"/>
      <c r="C919" s="17" t="s">
        <v>5</v>
      </c>
      <c r="D919" s="68">
        <v>0</v>
      </c>
      <c r="E919" s="68">
        <v>0</v>
      </c>
      <c r="F919" s="68">
        <v>0</v>
      </c>
      <c r="G919" s="75">
        <v>0</v>
      </c>
      <c r="H919" s="75">
        <v>0</v>
      </c>
      <c r="I919" s="75">
        <v>0</v>
      </c>
      <c r="J919" s="52">
        <v>0</v>
      </c>
      <c r="K919" s="15"/>
      <c r="L919" s="3">
        <f t="shared" si="449"/>
        <v>0</v>
      </c>
    </row>
    <row r="920" spans="1:12" ht="16.5">
      <c r="A920" s="263"/>
      <c r="B920" s="263"/>
      <c r="C920" s="17" t="s">
        <v>19</v>
      </c>
      <c r="D920" s="80">
        <v>0</v>
      </c>
      <c r="E920" s="68">
        <f>E921+E924</f>
        <v>0</v>
      </c>
      <c r="F920" s="68">
        <f>F924</f>
        <v>0</v>
      </c>
      <c r="G920" s="75">
        <v>0</v>
      </c>
      <c r="H920" s="68">
        <v>0</v>
      </c>
      <c r="I920" s="75">
        <v>0</v>
      </c>
      <c r="J920" s="52">
        <v>0</v>
      </c>
      <c r="K920" s="15"/>
      <c r="L920" s="3">
        <f t="shared" si="449"/>
        <v>0</v>
      </c>
    </row>
    <row r="921" spans="1:12" ht="33">
      <c r="A921" s="263"/>
      <c r="B921" s="263"/>
      <c r="C921" s="17" t="s">
        <v>9</v>
      </c>
      <c r="D921" s="80">
        <f>D925</f>
        <v>1039.69</v>
      </c>
      <c r="E921" s="68">
        <v>0</v>
      </c>
      <c r="F921" s="68">
        <v>0</v>
      </c>
      <c r="G921" s="75">
        <v>0</v>
      </c>
      <c r="H921" s="117">
        <f>H925</f>
        <v>199</v>
      </c>
      <c r="I921" s="75">
        <v>0</v>
      </c>
      <c r="J921" s="52">
        <v>0</v>
      </c>
      <c r="K921" s="15"/>
      <c r="L921" s="3">
        <f t="shared" si="449"/>
        <v>1238.69</v>
      </c>
    </row>
    <row r="922" spans="1:12" ht="16.5">
      <c r="A922" s="263"/>
      <c r="B922" s="263"/>
      <c r="C922" s="38" t="s">
        <v>109</v>
      </c>
      <c r="D922" s="80">
        <f>D921</f>
        <v>1039.69</v>
      </c>
      <c r="E922" s="80">
        <f t="shared" ref="E922" si="455">E921</f>
        <v>0</v>
      </c>
      <c r="F922" s="80">
        <f t="shared" ref="F922" si="456">F921</f>
        <v>0</v>
      </c>
      <c r="G922" s="80">
        <f t="shared" ref="G922" si="457">G921</f>
        <v>0</v>
      </c>
      <c r="H922" s="68">
        <v>0</v>
      </c>
      <c r="I922" s="165">
        <v>0</v>
      </c>
      <c r="J922" s="165">
        <v>0</v>
      </c>
      <c r="K922" s="15"/>
      <c r="L922" s="3"/>
    </row>
    <row r="923" spans="1:12" ht="16.5">
      <c r="A923" s="263"/>
      <c r="B923" s="263"/>
      <c r="C923" s="38" t="s">
        <v>110</v>
      </c>
      <c r="D923" s="68">
        <v>0</v>
      </c>
      <c r="E923" s="68">
        <v>0</v>
      </c>
      <c r="F923" s="68">
        <v>0</v>
      </c>
      <c r="G923" s="165">
        <v>0</v>
      </c>
      <c r="H923" s="76">
        <f>H921</f>
        <v>199</v>
      </c>
      <c r="I923" s="165">
        <v>0</v>
      </c>
      <c r="J923" s="165">
        <v>0</v>
      </c>
      <c r="K923" s="15"/>
      <c r="L923" s="3"/>
    </row>
    <row r="924" spans="1:12" ht="82.5">
      <c r="A924" s="263"/>
      <c r="B924" s="263"/>
      <c r="C924" s="129" t="s">
        <v>90</v>
      </c>
      <c r="D924" s="80">
        <v>0</v>
      </c>
      <c r="E924" s="68">
        <f>E925</f>
        <v>0</v>
      </c>
      <c r="F924" s="68">
        <f>F925</f>
        <v>0</v>
      </c>
      <c r="G924" s="75">
        <v>0</v>
      </c>
      <c r="H924" s="68">
        <v>0</v>
      </c>
      <c r="I924" s="75">
        <v>0</v>
      </c>
      <c r="J924" s="52">
        <v>0</v>
      </c>
      <c r="K924" s="15"/>
      <c r="L924" s="3">
        <f t="shared" si="449"/>
        <v>0</v>
      </c>
    </row>
    <row r="925" spans="1:12" ht="49.5">
      <c r="A925" s="263"/>
      <c r="B925" s="263"/>
      <c r="C925" s="22" t="s">
        <v>100</v>
      </c>
      <c r="D925" s="80">
        <v>1039.69</v>
      </c>
      <c r="E925" s="68">
        <v>0</v>
      </c>
      <c r="F925" s="68">
        <v>0</v>
      </c>
      <c r="G925" s="75">
        <v>0</v>
      </c>
      <c r="H925" s="76">
        <v>199</v>
      </c>
      <c r="I925" s="75">
        <v>0</v>
      </c>
      <c r="J925" s="52">
        <v>0</v>
      </c>
      <c r="K925" s="15"/>
      <c r="L925" s="3">
        <f t="shared" si="449"/>
        <v>1238.69</v>
      </c>
    </row>
    <row r="926" spans="1:12" ht="16.5">
      <c r="A926" s="263"/>
      <c r="B926" s="263"/>
      <c r="C926" s="47" t="s">
        <v>73</v>
      </c>
      <c r="D926" s="109">
        <v>0</v>
      </c>
      <c r="E926" s="75">
        <v>0</v>
      </c>
      <c r="F926" s="75">
        <v>0</v>
      </c>
      <c r="G926" s="75">
        <v>0</v>
      </c>
      <c r="H926" s="75">
        <v>0</v>
      </c>
      <c r="I926" s="75">
        <v>0</v>
      </c>
      <c r="J926" s="52">
        <v>0</v>
      </c>
      <c r="K926" s="15"/>
      <c r="L926" s="3">
        <f t="shared" si="449"/>
        <v>0</v>
      </c>
    </row>
    <row r="927" spans="1:12" ht="16.5">
      <c r="A927" s="263"/>
      <c r="B927" s="263"/>
      <c r="C927" s="17" t="s">
        <v>15</v>
      </c>
      <c r="D927" s="109">
        <v>0</v>
      </c>
      <c r="E927" s="75">
        <v>0</v>
      </c>
      <c r="F927" s="75">
        <v>0</v>
      </c>
      <c r="G927" s="75">
        <v>0</v>
      </c>
      <c r="H927" s="75">
        <v>0</v>
      </c>
      <c r="I927" s="75">
        <v>0</v>
      </c>
      <c r="J927" s="52">
        <v>0</v>
      </c>
      <c r="K927" s="15"/>
      <c r="L927" s="3">
        <f t="shared" si="449"/>
        <v>0</v>
      </c>
    </row>
    <row r="928" spans="1:12" ht="33">
      <c r="A928" s="263"/>
      <c r="B928" s="263"/>
      <c r="C928" s="17" t="s">
        <v>16</v>
      </c>
      <c r="D928" s="109">
        <v>0</v>
      </c>
      <c r="E928" s="75">
        <v>0</v>
      </c>
      <c r="F928" s="75">
        <v>0</v>
      </c>
      <c r="G928" s="75">
        <v>0</v>
      </c>
      <c r="H928" s="75">
        <v>0</v>
      </c>
      <c r="I928" s="75">
        <v>0</v>
      </c>
      <c r="J928" s="52">
        <v>0</v>
      </c>
      <c r="K928" s="15"/>
      <c r="L928" s="3">
        <f t="shared" ref="L928:L1008" si="458">E928+F928+G928+H928+I928+J928+D928</f>
        <v>0</v>
      </c>
    </row>
    <row r="929" spans="1:12" ht="16.5">
      <c r="A929" s="268"/>
      <c r="B929" s="268"/>
      <c r="C929" s="17" t="s">
        <v>12</v>
      </c>
      <c r="D929" s="109">
        <v>0</v>
      </c>
      <c r="E929" s="75">
        <v>0</v>
      </c>
      <c r="F929" s="75">
        <v>0</v>
      </c>
      <c r="G929" s="75">
        <v>0</v>
      </c>
      <c r="H929" s="75">
        <v>0</v>
      </c>
      <c r="I929" s="75">
        <v>0</v>
      </c>
      <c r="J929" s="52">
        <v>0</v>
      </c>
      <c r="K929" s="15"/>
      <c r="L929" s="3">
        <f t="shared" si="458"/>
        <v>0</v>
      </c>
    </row>
    <row r="930" spans="1:12" ht="165">
      <c r="A930" s="252" t="s">
        <v>186</v>
      </c>
      <c r="B930" s="238" t="s">
        <v>185</v>
      </c>
      <c r="C930" s="185" t="s">
        <v>111</v>
      </c>
      <c r="D930" s="117">
        <f>D933+D937</f>
        <v>293.88</v>
      </c>
      <c r="E930" s="68">
        <f>E935</f>
        <v>0</v>
      </c>
      <c r="F930" s="68">
        <f>F935</f>
        <v>0</v>
      </c>
      <c r="G930" s="109">
        <v>0</v>
      </c>
      <c r="H930" s="109">
        <v>0</v>
      </c>
      <c r="I930" s="109">
        <v>0</v>
      </c>
      <c r="J930" s="109">
        <v>0</v>
      </c>
      <c r="K930" s="15"/>
      <c r="L930" s="3">
        <f t="shared" si="458"/>
        <v>293.88</v>
      </c>
    </row>
    <row r="931" spans="1:12" ht="16.5">
      <c r="A931" s="252"/>
      <c r="B931" s="232"/>
      <c r="C931" s="185" t="s">
        <v>109</v>
      </c>
      <c r="D931" s="76">
        <f>D930</f>
        <v>293.88</v>
      </c>
      <c r="E931" s="68">
        <v>0</v>
      </c>
      <c r="F931" s="68">
        <v>0</v>
      </c>
      <c r="G931" s="109">
        <v>0</v>
      </c>
      <c r="H931" s="109">
        <v>0</v>
      </c>
      <c r="I931" s="109">
        <v>0</v>
      </c>
      <c r="J931" s="109">
        <v>0</v>
      </c>
      <c r="K931" s="15"/>
      <c r="L931" s="3">
        <f t="shared" si="458"/>
        <v>293.88</v>
      </c>
    </row>
    <row r="932" spans="1:12" ht="16.5">
      <c r="A932" s="252"/>
      <c r="B932" s="232"/>
      <c r="C932" s="185" t="s">
        <v>110</v>
      </c>
      <c r="D932" s="68">
        <v>0</v>
      </c>
      <c r="E932" s="68">
        <v>0</v>
      </c>
      <c r="F932" s="68">
        <v>0</v>
      </c>
      <c r="G932" s="109">
        <v>0</v>
      </c>
      <c r="H932" s="109">
        <v>0</v>
      </c>
      <c r="I932" s="109">
        <v>0</v>
      </c>
      <c r="J932" s="109">
        <v>0</v>
      </c>
      <c r="K932" s="15"/>
      <c r="L932" s="3">
        <f t="shared" si="458"/>
        <v>0</v>
      </c>
    </row>
    <row r="933" spans="1:12" ht="16.5">
      <c r="A933" s="252"/>
      <c r="B933" s="232"/>
      <c r="C933" s="22" t="s">
        <v>114</v>
      </c>
      <c r="D933" s="80">
        <f>D934</f>
        <v>279.19</v>
      </c>
      <c r="E933" s="68">
        <v>0</v>
      </c>
      <c r="F933" s="68">
        <v>0</v>
      </c>
      <c r="G933" s="109">
        <v>0</v>
      </c>
      <c r="H933" s="109">
        <v>0</v>
      </c>
      <c r="I933" s="109">
        <v>0</v>
      </c>
      <c r="J933" s="109">
        <v>0</v>
      </c>
      <c r="K933" s="15"/>
      <c r="L933" s="3">
        <f t="shared" si="458"/>
        <v>279.19</v>
      </c>
    </row>
    <row r="934" spans="1:12" ht="49.5">
      <c r="A934" s="252"/>
      <c r="B934" s="232"/>
      <c r="C934" s="22" t="s">
        <v>100</v>
      </c>
      <c r="D934" s="80">
        <v>279.19</v>
      </c>
      <c r="E934" s="68">
        <v>0</v>
      </c>
      <c r="F934" s="68">
        <v>0</v>
      </c>
      <c r="G934" s="109">
        <v>0</v>
      </c>
      <c r="H934" s="109">
        <v>0</v>
      </c>
      <c r="I934" s="109">
        <v>0</v>
      </c>
      <c r="J934" s="109">
        <v>0</v>
      </c>
      <c r="K934" s="15"/>
      <c r="L934" s="3">
        <f t="shared" si="458"/>
        <v>279.19</v>
      </c>
    </row>
    <row r="935" spans="1:12" ht="16.5">
      <c r="A935" s="252"/>
      <c r="B935" s="232"/>
      <c r="C935" s="22" t="s">
        <v>73</v>
      </c>
      <c r="D935" s="80">
        <f>D934</f>
        <v>279.19</v>
      </c>
      <c r="E935" s="68">
        <f>E936+E937</f>
        <v>0</v>
      </c>
      <c r="F935" s="68">
        <f>F937</f>
        <v>0</v>
      </c>
      <c r="G935" s="109">
        <v>0</v>
      </c>
      <c r="H935" s="109">
        <v>0</v>
      </c>
      <c r="I935" s="109">
        <v>0</v>
      </c>
      <c r="J935" s="109">
        <v>0</v>
      </c>
      <c r="K935" s="15"/>
      <c r="L935" s="3">
        <f t="shared" si="458"/>
        <v>279.19</v>
      </c>
    </row>
    <row r="936" spans="1:12" ht="33">
      <c r="A936" s="252"/>
      <c r="B936" s="232"/>
      <c r="C936" s="22" t="s">
        <v>9</v>
      </c>
      <c r="D936" s="80">
        <f>D938</f>
        <v>14.69</v>
      </c>
      <c r="E936" s="68">
        <v>0</v>
      </c>
      <c r="F936" s="68">
        <v>0</v>
      </c>
      <c r="G936" s="109">
        <v>0</v>
      </c>
      <c r="H936" s="109">
        <v>0</v>
      </c>
      <c r="I936" s="109">
        <v>0</v>
      </c>
      <c r="J936" s="109">
        <v>0</v>
      </c>
      <c r="K936" s="15"/>
      <c r="L936" s="3">
        <f t="shared" si="458"/>
        <v>14.69</v>
      </c>
    </row>
    <row r="937" spans="1:12" ht="16.5">
      <c r="A937" s="252"/>
      <c r="B937" s="232"/>
      <c r="C937" s="185" t="s">
        <v>109</v>
      </c>
      <c r="D937" s="80">
        <f>D938</f>
        <v>14.69</v>
      </c>
      <c r="E937" s="68">
        <f>E938</f>
        <v>0</v>
      </c>
      <c r="F937" s="68">
        <f>F938</f>
        <v>0</v>
      </c>
      <c r="G937" s="109">
        <v>0</v>
      </c>
      <c r="H937" s="109">
        <v>0</v>
      </c>
      <c r="I937" s="109">
        <v>0</v>
      </c>
      <c r="J937" s="109">
        <v>0</v>
      </c>
      <c r="K937" s="15"/>
      <c r="L937" s="3">
        <f t="shared" si="458"/>
        <v>14.69</v>
      </c>
    </row>
    <row r="938" spans="1:12" ht="49.5">
      <c r="A938" s="252"/>
      <c r="B938" s="232"/>
      <c r="C938" s="22" t="s">
        <v>100</v>
      </c>
      <c r="D938" s="80">
        <v>14.69</v>
      </c>
      <c r="E938" s="68">
        <v>0</v>
      </c>
      <c r="F938" s="68">
        <v>0</v>
      </c>
      <c r="G938" s="109">
        <v>0</v>
      </c>
      <c r="H938" s="109">
        <v>0</v>
      </c>
      <c r="I938" s="109">
        <v>0</v>
      </c>
      <c r="J938" s="109">
        <v>0</v>
      </c>
      <c r="K938" s="15"/>
      <c r="L938" s="3">
        <f t="shared" si="458"/>
        <v>14.69</v>
      </c>
    </row>
    <row r="939" spans="1:12" ht="16.5">
      <c r="A939" s="252"/>
      <c r="B939" s="232"/>
      <c r="C939" s="22" t="s">
        <v>73</v>
      </c>
      <c r="D939" s="109">
        <v>0</v>
      </c>
      <c r="E939" s="109">
        <v>0</v>
      </c>
      <c r="F939" s="109">
        <v>0</v>
      </c>
      <c r="G939" s="109">
        <v>0</v>
      </c>
      <c r="H939" s="109">
        <v>0</v>
      </c>
      <c r="I939" s="109">
        <v>0</v>
      </c>
      <c r="J939" s="109">
        <v>0</v>
      </c>
      <c r="K939" s="15"/>
      <c r="L939" s="3">
        <f t="shared" si="458"/>
        <v>0</v>
      </c>
    </row>
    <row r="940" spans="1:12" ht="16.5">
      <c r="A940" s="252"/>
      <c r="B940" s="232"/>
      <c r="C940" s="22" t="s">
        <v>15</v>
      </c>
      <c r="D940" s="109">
        <v>0</v>
      </c>
      <c r="E940" s="109">
        <v>0</v>
      </c>
      <c r="F940" s="109">
        <v>0</v>
      </c>
      <c r="G940" s="109">
        <v>0</v>
      </c>
      <c r="H940" s="109">
        <v>0</v>
      </c>
      <c r="I940" s="109">
        <v>0</v>
      </c>
      <c r="J940" s="109">
        <v>0</v>
      </c>
      <c r="K940" s="15"/>
      <c r="L940" s="3">
        <f t="shared" si="458"/>
        <v>0</v>
      </c>
    </row>
    <row r="941" spans="1:12" ht="33">
      <c r="A941" s="252"/>
      <c r="B941" s="232"/>
      <c r="C941" s="22" t="s">
        <v>16</v>
      </c>
      <c r="D941" s="109">
        <v>0</v>
      </c>
      <c r="E941" s="109">
        <v>0</v>
      </c>
      <c r="F941" s="109">
        <v>0</v>
      </c>
      <c r="G941" s="109">
        <v>0</v>
      </c>
      <c r="H941" s="109">
        <v>0</v>
      </c>
      <c r="I941" s="109">
        <v>0</v>
      </c>
      <c r="J941" s="109">
        <v>0</v>
      </c>
      <c r="K941" s="15"/>
      <c r="L941" s="3">
        <f t="shared" si="458"/>
        <v>0</v>
      </c>
    </row>
    <row r="942" spans="1:12" ht="16.5">
      <c r="A942" s="264"/>
      <c r="B942" s="239"/>
      <c r="C942" s="22" t="s">
        <v>12</v>
      </c>
      <c r="D942" s="109">
        <v>0</v>
      </c>
      <c r="E942" s="109">
        <v>0</v>
      </c>
      <c r="F942" s="109">
        <v>0</v>
      </c>
      <c r="G942" s="109">
        <v>0</v>
      </c>
      <c r="H942" s="109">
        <v>0</v>
      </c>
      <c r="I942" s="109">
        <v>0</v>
      </c>
      <c r="J942" s="109">
        <v>0</v>
      </c>
      <c r="K942" s="15"/>
      <c r="L942" s="3">
        <f t="shared" si="458"/>
        <v>0</v>
      </c>
    </row>
    <row r="943" spans="1:12" ht="16.5">
      <c r="A943" s="263" t="s">
        <v>48</v>
      </c>
      <c r="B943" s="271" t="s">
        <v>60</v>
      </c>
      <c r="C943" s="240" t="s">
        <v>158</v>
      </c>
      <c r="D943" s="116">
        <f>D944</f>
        <v>24873.78</v>
      </c>
      <c r="E943" s="116">
        <f t="shared" ref="E943:J943" si="459">E944</f>
        <v>23815.809999999998</v>
      </c>
      <c r="F943" s="116">
        <f t="shared" si="459"/>
        <v>25833.929999999997</v>
      </c>
      <c r="G943" s="116">
        <f t="shared" si="459"/>
        <v>27788.79</v>
      </c>
      <c r="H943" s="116">
        <f t="shared" si="459"/>
        <v>26446.38</v>
      </c>
      <c r="I943" s="116">
        <f t="shared" si="459"/>
        <v>25439.42</v>
      </c>
      <c r="J943" s="116">
        <f t="shared" si="459"/>
        <v>25439.42</v>
      </c>
      <c r="K943" s="15"/>
      <c r="L943" s="3">
        <f t="shared" si="458"/>
        <v>179637.53</v>
      </c>
    </row>
    <row r="944" spans="1:12" ht="16.5">
      <c r="A944" s="263"/>
      <c r="B944" s="258"/>
      <c r="C944" s="38" t="s">
        <v>111</v>
      </c>
      <c r="D944" s="76">
        <f>D951+D953+D965</f>
        <v>24873.78</v>
      </c>
      <c r="E944" s="76">
        <f>E951+E953+E965</f>
        <v>23815.809999999998</v>
      </c>
      <c r="F944" s="76">
        <f>F953+F965+F946+F947</f>
        <v>25833.929999999997</v>
      </c>
      <c r="G944" s="76">
        <f>G953+G965+G951+G946+G947</f>
        <v>27788.79</v>
      </c>
      <c r="H944" s="76">
        <f>H953+H965+H963</f>
        <v>26446.38</v>
      </c>
      <c r="I944" s="76">
        <f>I953+I965</f>
        <v>25439.42</v>
      </c>
      <c r="J944" s="51">
        <f>J953+J965</f>
        <v>25439.42</v>
      </c>
      <c r="K944" s="15"/>
      <c r="L944" s="3">
        <f t="shared" si="458"/>
        <v>179637.53</v>
      </c>
    </row>
    <row r="945" spans="1:18" ht="16.5">
      <c r="A945" s="263"/>
      <c r="B945" s="258"/>
      <c r="C945" s="38" t="s">
        <v>109</v>
      </c>
      <c r="D945" s="76">
        <f>D944</f>
        <v>24873.78</v>
      </c>
      <c r="E945" s="76">
        <f t="shared" ref="E945:G945" si="460">E944</f>
        <v>23815.809999999998</v>
      </c>
      <c r="F945" s="76">
        <f t="shared" si="460"/>
        <v>25833.929999999997</v>
      </c>
      <c r="G945" s="76">
        <f t="shared" si="460"/>
        <v>27788.79</v>
      </c>
      <c r="H945" s="68">
        <v>0</v>
      </c>
      <c r="I945" s="68">
        <v>0</v>
      </c>
      <c r="J945" s="68">
        <v>0</v>
      </c>
      <c r="K945" s="15"/>
      <c r="L945" s="3"/>
    </row>
    <row r="946" spans="1:18" ht="16.5">
      <c r="A946" s="263"/>
      <c r="B946" s="258"/>
      <c r="C946" s="38" t="s">
        <v>110</v>
      </c>
      <c r="D946" s="109">
        <v>0</v>
      </c>
      <c r="E946" s="75">
        <v>0</v>
      </c>
      <c r="F946" s="75">
        <v>0</v>
      </c>
      <c r="G946" s="68">
        <v>0</v>
      </c>
      <c r="H946" s="76">
        <f>H944</f>
        <v>26446.38</v>
      </c>
      <c r="I946" s="76">
        <f t="shared" ref="I946:J946" si="461">I944</f>
        <v>25439.42</v>
      </c>
      <c r="J946" s="76">
        <f t="shared" si="461"/>
        <v>25439.42</v>
      </c>
      <c r="K946" s="15"/>
      <c r="L946" s="3">
        <f t="shared" si="458"/>
        <v>77325.22</v>
      </c>
    </row>
    <row r="947" spans="1:18" ht="16.5">
      <c r="A947" s="263"/>
      <c r="B947" s="258"/>
      <c r="C947" s="168" t="s">
        <v>112</v>
      </c>
      <c r="D947" s="109">
        <v>0</v>
      </c>
      <c r="E947" s="75">
        <v>0</v>
      </c>
      <c r="F947" s="75">
        <f>F970</f>
        <v>254.28</v>
      </c>
      <c r="G947" s="76">
        <f>G970</f>
        <v>231.6</v>
      </c>
      <c r="H947" s="75">
        <v>0</v>
      </c>
      <c r="I947" s="75">
        <v>0</v>
      </c>
      <c r="J947" s="56">
        <v>0</v>
      </c>
      <c r="K947" s="15"/>
      <c r="L947" s="3">
        <f t="shared" si="458"/>
        <v>485.88</v>
      </c>
      <c r="M947" s="3"/>
    </row>
    <row r="948" spans="1:18" ht="16.5">
      <c r="A948" s="263"/>
      <c r="B948" s="258"/>
      <c r="C948" s="38" t="s">
        <v>109</v>
      </c>
      <c r="D948" s="167">
        <f>D947</f>
        <v>0</v>
      </c>
      <c r="E948" s="167">
        <f t="shared" ref="E948:J949" si="462">E947</f>
        <v>0</v>
      </c>
      <c r="F948" s="167">
        <f t="shared" si="462"/>
        <v>254.28</v>
      </c>
      <c r="G948" s="76">
        <f t="shared" si="462"/>
        <v>231.6</v>
      </c>
      <c r="H948" s="167">
        <f t="shared" si="462"/>
        <v>0</v>
      </c>
      <c r="I948" s="167">
        <f t="shared" si="462"/>
        <v>0</v>
      </c>
      <c r="J948" s="167">
        <f t="shared" si="462"/>
        <v>0</v>
      </c>
      <c r="K948" s="15"/>
      <c r="L948" s="3"/>
      <c r="M948" s="3"/>
    </row>
    <row r="949" spans="1:18" ht="82.5">
      <c r="A949" s="263"/>
      <c r="B949" s="258"/>
      <c r="C949" s="168" t="s">
        <v>90</v>
      </c>
      <c r="D949" s="167">
        <f>D948</f>
        <v>0</v>
      </c>
      <c r="E949" s="167">
        <f t="shared" si="462"/>
        <v>0</v>
      </c>
      <c r="F949" s="167">
        <f t="shared" si="462"/>
        <v>254.28</v>
      </c>
      <c r="G949" s="76">
        <f t="shared" si="462"/>
        <v>231.6</v>
      </c>
      <c r="H949" s="167">
        <f t="shared" si="462"/>
        <v>0</v>
      </c>
      <c r="I949" s="167">
        <f t="shared" si="462"/>
        <v>0</v>
      </c>
      <c r="J949" s="167">
        <f t="shared" si="462"/>
        <v>0</v>
      </c>
      <c r="K949" s="15"/>
      <c r="L949" s="3"/>
      <c r="M949" s="3"/>
    </row>
    <row r="950" spans="1:18" ht="16.5">
      <c r="A950" s="263"/>
      <c r="B950" s="258"/>
      <c r="C950" s="168" t="s">
        <v>114</v>
      </c>
      <c r="D950" s="76">
        <f>D970</f>
        <v>0</v>
      </c>
      <c r="E950" s="76">
        <f>E952</f>
        <v>193.35</v>
      </c>
      <c r="F950" s="167">
        <v>0</v>
      </c>
      <c r="G950" s="167">
        <v>0</v>
      </c>
      <c r="H950" s="167">
        <v>0</v>
      </c>
      <c r="I950" s="167">
        <v>0</v>
      </c>
      <c r="J950" s="167">
        <v>0</v>
      </c>
      <c r="K950" s="15"/>
      <c r="L950" s="3"/>
      <c r="M950" s="3"/>
    </row>
    <row r="951" spans="1:18" ht="16.5">
      <c r="A951" s="263"/>
      <c r="B951" s="258"/>
      <c r="C951" s="38" t="s">
        <v>109</v>
      </c>
      <c r="D951" s="76">
        <f>D952</f>
        <v>0</v>
      </c>
      <c r="E951" s="76">
        <f>E952</f>
        <v>193.35</v>
      </c>
      <c r="F951" s="75">
        <v>0</v>
      </c>
      <c r="G951" s="75">
        <f>G952</f>
        <v>0</v>
      </c>
      <c r="H951" s="75">
        <v>0</v>
      </c>
      <c r="I951" s="75">
        <v>0</v>
      </c>
      <c r="J951" s="52">
        <v>0</v>
      </c>
      <c r="K951" s="15"/>
      <c r="L951" s="3">
        <f t="shared" si="458"/>
        <v>193.35</v>
      </c>
      <c r="M951" s="3"/>
    </row>
    <row r="952" spans="1:18" ht="82.5">
      <c r="A952" s="263"/>
      <c r="B952" s="258"/>
      <c r="C952" s="168" t="s">
        <v>90</v>
      </c>
      <c r="D952" s="76">
        <f>D973</f>
        <v>0</v>
      </c>
      <c r="E952" s="76">
        <f>E973</f>
        <v>193.35</v>
      </c>
      <c r="F952" s="75">
        <v>0</v>
      </c>
      <c r="G952" s="75">
        <f>G973</f>
        <v>0</v>
      </c>
      <c r="H952" s="75">
        <v>0</v>
      </c>
      <c r="I952" s="75">
        <v>0</v>
      </c>
      <c r="J952" s="52">
        <v>0</v>
      </c>
      <c r="K952" s="15"/>
      <c r="L952" s="3">
        <f t="shared" si="458"/>
        <v>193.35</v>
      </c>
      <c r="M952" s="3"/>
    </row>
    <row r="953" spans="1:18" ht="33">
      <c r="A953" s="263"/>
      <c r="B953" s="258"/>
      <c r="C953" s="168" t="s">
        <v>9</v>
      </c>
      <c r="D953" s="76">
        <f>D956+D959</f>
        <v>24873.78</v>
      </c>
      <c r="E953" s="76">
        <f>E956+E959</f>
        <v>23602.46</v>
      </c>
      <c r="F953" s="76">
        <f>F956+F959</f>
        <v>25233.96</v>
      </c>
      <c r="G953" s="76">
        <f t="shared" ref="G953:I953" si="463">G956+G959</f>
        <v>27557.190000000002</v>
      </c>
      <c r="H953" s="76">
        <f t="shared" si="463"/>
        <v>26446.38</v>
      </c>
      <c r="I953" s="76">
        <f t="shared" si="463"/>
        <v>25439.42</v>
      </c>
      <c r="J953" s="51">
        <f t="shared" ref="J953" si="464">J956+J959</f>
        <v>25439.42</v>
      </c>
      <c r="K953" s="15"/>
      <c r="L953" s="3">
        <f t="shared" si="458"/>
        <v>178592.61000000002</v>
      </c>
      <c r="M953" s="3"/>
      <c r="N953" s="3"/>
    </row>
    <row r="954" spans="1:18" ht="16.5">
      <c r="A954" s="263"/>
      <c r="B954" s="258"/>
      <c r="C954" s="38" t="s">
        <v>109</v>
      </c>
      <c r="D954" s="76">
        <f>D953</f>
        <v>24873.78</v>
      </c>
      <c r="E954" s="76">
        <f t="shared" ref="E954:G954" si="465">E953</f>
        <v>23602.46</v>
      </c>
      <c r="F954" s="76">
        <f t="shared" si="465"/>
        <v>25233.96</v>
      </c>
      <c r="G954" s="76">
        <f t="shared" si="465"/>
        <v>27557.190000000002</v>
      </c>
      <c r="H954" s="68">
        <v>0</v>
      </c>
      <c r="I954" s="68">
        <v>0</v>
      </c>
      <c r="J954" s="68">
        <v>0</v>
      </c>
      <c r="K954" s="15"/>
      <c r="L954" s="3"/>
      <c r="M954" s="3"/>
      <c r="N954" s="3"/>
      <c r="Q954" s="3" t="e">
        <f>I943+I463+I342+I296+#REF!</f>
        <v>#REF!</v>
      </c>
      <c r="R954" s="3" t="e">
        <f>J943+J463+J342+J296+#REF!</f>
        <v>#REF!</v>
      </c>
    </row>
    <row r="955" spans="1:18" ht="16.5">
      <c r="A955" s="263"/>
      <c r="B955" s="258"/>
      <c r="C955" s="38" t="s">
        <v>110</v>
      </c>
      <c r="D955" s="68">
        <v>0</v>
      </c>
      <c r="E955" s="68">
        <v>0</v>
      </c>
      <c r="F955" s="68">
        <v>0</v>
      </c>
      <c r="G955" s="68">
        <v>0</v>
      </c>
      <c r="H955" s="76">
        <f>H953</f>
        <v>26446.38</v>
      </c>
      <c r="I955" s="76">
        <f t="shared" ref="I955:J955" si="466">I953</f>
        <v>25439.42</v>
      </c>
      <c r="J955" s="76">
        <f t="shared" si="466"/>
        <v>25439.42</v>
      </c>
      <c r="K955" s="15"/>
      <c r="L955" s="3"/>
      <c r="M955" s="3"/>
      <c r="N955" s="3"/>
      <c r="P955" s="3">
        <f>H944+H464+H343+H297+H63</f>
        <v>198088.91</v>
      </c>
      <c r="Q955" s="3">
        <f>I944+I464+I343+I297+I63</f>
        <v>87416.51</v>
      </c>
      <c r="R955" s="3">
        <f>J944+J464+J343+J297+J63</f>
        <v>87424.06</v>
      </c>
    </row>
    <row r="956" spans="1:18" ht="82.5">
      <c r="A956" s="263"/>
      <c r="B956" s="258"/>
      <c r="C956" s="168" t="s">
        <v>90</v>
      </c>
      <c r="D956" s="76">
        <f>D978</f>
        <v>17745.27</v>
      </c>
      <c r="E956" s="76">
        <f>E978</f>
        <v>15808.32</v>
      </c>
      <c r="F956" s="76">
        <f t="shared" ref="F956:I956" si="467">F978</f>
        <v>16034.19</v>
      </c>
      <c r="G956" s="76">
        <f t="shared" si="467"/>
        <v>16648.14</v>
      </c>
      <c r="H956" s="76">
        <f t="shared" si="467"/>
        <v>15503.54</v>
      </c>
      <c r="I956" s="76">
        <f t="shared" si="467"/>
        <v>15503.54</v>
      </c>
      <c r="J956" s="51">
        <f t="shared" ref="J956" si="468">J978</f>
        <v>15503.54</v>
      </c>
      <c r="K956" s="15"/>
      <c r="L956" s="3">
        <f t="shared" si="458"/>
        <v>112746.54000000002</v>
      </c>
      <c r="M956" s="3"/>
    </row>
    <row r="957" spans="1:18" ht="16.5">
      <c r="A957" s="263"/>
      <c r="B957" s="258"/>
      <c r="C957" s="38" t="s">
        <v>109</v>
      </c>
      <c r="D957" s="76">
        <f>D956</f>
        <v>17745.27</v>
      </c>
      <c r="E957" s="76">
        <f t="shared" ref="E957:G957" si="469">E956</f>
        <v>15808.32</v>
      </c>
      <c r="F957" s="76">
        <f t="shared" si="469"/>
        <v>16034.19</v>
      </c>
      <c r="G957" s="76">
        <f t="shared" si="469"/>
        <v>16648.14</v>
      </c>
      <c r="H957" s="68">
        <v>0</v>
      </c>
      <c r="I957" s="68">
        <v>0</v>
      </c>
      <c r="J957" s="68">
        <v>0</v>
      </c>
      <c r="K957" s="15"/>
      <c r="L957" s="3"/>
      <c r="M957" s="3"/>
    </row>
    <row r="958" spans="1:18" ht="16.5">
      <c r="A958" s="263"/>
      <c r="B958" s="258"/>
      <c r="C958" s="38" t="s">
        <v>110</v>
      </c>
      <c r="D958" s="68">
        <v>0</v>
      </c>
      <c r="E958" s="68">
        <v>0</v>
      </c>
      <c r="F958" s="68">
        <v>0</v>
      </c>
      <c r="G958" s="68">
        <v>0</v>
      </c>
      <c r="H958" s="76">
        <f>H956</f>
        <v>15503.54</v>
      </c>
      <c r="I958" s="76">
        <f t="shared" ref="I958:J958" si="470">I956</f>
        <v>15503.54</v>
      </c>
      <c r="J958" s="76">
        <f t="shared" si="470"/>
        <v>15503.54</v>
      </c>
      <c r="K958" s="15"/>
      <c r="L958" s="3"/>
      <c r="M958" s="3"/>
    </row>
    <row r="959" spans="1:18" ht="49.5">
      <c r="A959" s="263"/>
      <c r="B959" s="258"/>
      <c r="C959" s="22" t="s">
        <v>100</v>
      </c>
      <c r="D959" s="76">
        <f>D1025</f>
        <v>7128.51</v>
      </c>
      <c r="E959" s="76">
        <f>E1025</f>
        <v>7794.14</v>
      </c>
      <c r="F959" s="76">
        <f t="shared" ref="F959:G959" si="471">F1025</f>
        <v>9199.77</v>
      </c>
      <c r="G959" s="76">
        <f t="shared" si="471"/>
        <v>10909.050000000001</v>
      </c>
      <c r="H959" s="76">
        <f>H1024</f>
        <v>10942.84</v>
      </c>
      <c r="I959" s="76">
        <f t="shared" ref="I959:J959" si="472">I1024</f>
        <v>9935.8799999999992</v>
      </c>
      <c r="J959" s="76">
        <f t="shared" si="472"/>
        <v>9935.8799999999992</v>
      </c>
      <c r="K959" s="15"/>
      <c r="L959" s="3">
        <f t="shared" si="458"/>
        <v>65846.069999999992</v>
      </c>
      <c r="M959" s="3"/>
    </row>
    <row r="960" spans="1:18" ht="16.5">
      <c r="A960" s="263"/>
      <c r="B960" s="258"/>
      <c r="C960" s="38" t="s">
        <v>109</v>
      </c>
      <c r="D960" s="76">
        <f>D959</f>
        <v>7128.51</v>
      </c>
      <c r="E960" s="76">
        <f t="shared" ref="E960:G960" si="473">E959</f>
        <v>7794.14</v>
      </c>
      <c r="F960" s="76">
        <f t="shared" si="473"/>
        <v>9199.77</v>
      </c>
      <c r="G960" s="76">
        <f t="shared" si="473"/>
        <v>10909.050000000001</v>
      </c>
      <c r="H960" s="68">
        <v>0</v>
      </c>
      <c r="I960" s="68">
        <v>0</v>
      </c>
      <c r="J960" s="68">
        <v>0</v>
      </c>
      <c r="K960" s="15"/>
      <c r="L960" s="3"/>
      <c r="M960" s="3"/>
    </row>
    <row r="961" spans="1:13" ht="16.5">
      <c r="A961" s="263"/>
      <c r="B961" s="258"/>
      <c r="C961" s="38" t="s">
        <v>110</v>
      </c>
      <c r="D961" s="68">
        <v>0</v>
      </c>
      <c r="E961" s="68">
        <v>0</v>
      </c>
      <c r="F961" s="68">
        <v>0</v>
      </c>
      <c r="G961" s="68">
        <v>0</v>
      </c>
      <c r="H961" s="76">
        <f>H959</f>
        <v>10942.84</v>
      </c>
      <c r="I961" s="76">
        <f t="shared" ref="I961:J961" si="474">I959</f>
        <v>9935.8799999999992</v>
      </c>
      <c r="J961" s="76">
        <f t="shared" si="474"/>
        <v>9935.8799999999992</v>
      </c>
      <c r="K961" s="15"/>
      <c r="L961" s="3"/>
      <c r="M961" s="3"/>
    </row>
    <row r="962" spans="1:13" ht="66">
      <c r="A962" s="263"/>
      <c r="B962" s="258"/>
      <c r="C962" s="168" t="s">
        <v>101</v>
      </c>
      <c r="D962" s="76">
        <f>D1025</f>
        <v>7128.51</v>
      </c>
      <c r="E962" s="76">
        <f>E1025</f>
        <v>7794.14</v>
      </c>
      <c r="F962" s="76">
        <f t="shared" ref="F962:I962" si="475">F1025</f>
        <v>9199.77</v>
      </c>
      <c r="G962" s="76">
        <f t="shared" si="475"/>
        <v>10909.050000000001</v>
      </c>
      <c r="H962" s="76">
        <f t="shared" si="475"/>
        <v>0</v>
      </c>
      <c r="I962" s="76">
        <f t="shared" si="475"/>
        <v>0</v>
      </c>
      <c r="J962" s="76">
        <f t="shared" ref="J962" si="476">J1025</f>
        <v>0</v>
      </c>
      <c r="K962" s="15"/>
      <c r="L962" s="3">
        <f t="shared" si="458"/>
        <v>35031.47</v>
      </c>
      <c r="M962" s="3"/>
    </row>
    <row r="963" spans="1:13" ht="16.5">
      <c r="A963" s="263"/>
      <c r="B963" s="258"/>
      <c r="C963" s="17" t="s">
        <v>15</v>
      </c>
      <c r="D963" s="109">
        <v>0</v>
      </c>
      <c r="E963" s="75">
        <v>0</v>
      </c>
      <c r="F963" s="75">
        <v>0</v>
      </c>
      <c r="G963" s="75">
        <v>0</v>
      </c>
      <c r="H963" s="75">
        <v>0</v>
      </c>
      <c r="I963" s="75">
        <v>0</v>
      </c>
      <c r="J963" s="52">
        <v>0</v>
      </c>
      <c r="K963" s="15"/>
      <c r="L963" s="3">
        <f t="shared" si="458"/>
        <v>0</v>
      </c>
      <c r="M963" s="3"/>
    </row>
    <row r="964" spans="1:13" ht="66">
      <c r="A964" s="263"/>
      <c r="B964" s="258"/>
      <c r="C964" s="129" t="s">
        <v>101</v>
      </c>
      <c r="D964" s="109">
        <v>0</v>
      </c>
      <c r="E964" s="75">
        <v>0</v>
      </c>
      <c r="F964" s="75">
        <v>0</v>
      </c>
      <c r="G964" s="75">
        <v>0</v>
      </c>
      <c r="H964" s="75">
        <v>0</v>
      </c>
      <c r="I964" s="75">
        <v>0</v>
      </c>
      <c r="J964" s="52">
        <v>0</v>
      </c>
      <c r="K964" s="15"/>
      <c r="L964" s="3">
        <f t="shared" si="458"/>
        <v>0</v>
      </c>
    </row>
    <row r="965" spans="1:13" ht="16.5">
      <c r="A965" s="263"/>
      <c r="B965" s="269"/>
      <c r="C965" s="171" t="s">
        <v>23</v>
      </c>
      <c r="D965" s="68">
        <v>0</v>
      </c>
      <c r="E965" s="76">
        <v>20</v>
      </c>
      <c r="F965" s="76">
        <f>F1029</f>
        <v>345.69</v>
      </c>
      <c r="G965" s="68">
        <f t="shared" ref="G965:I965" si="477">G1029</f>
        <v>0</v>
      </c>
      <c r="H965" s="68">
        <f t="shared" si="477"/>
        <v>0</v>
      </c>
      <c r="I965" s="68">
        <f t="shared" si="477"/>
        <v>0</v>
      </c>
      <c r="J965" s="64">
        <f t="shared" ref="J965" si="478">J1029</f>
        <v>0</v>
      </c>
      <c r="K965" s="15"/>
      <c r="L965" s="3">
        <f t="shared" si="458"/>
        <v>365.69</v>
      </c>
    </row>
    <row r="966" spans="1:13" ht="165">
      <c r="A966" s="252" t="s">
        <v>188</v>
      </c>
      <c r="B966" s="241" t="s">
        <v>187</v>
      </c>
      <c r="C966" s="185" t="s">
        <v>111</v>
      </c>
      <c r="D966" s="117">
        <f>D975</f>
        <v>17745.27</v>
      </c>
      <c r="E966" s="76">
        <f>E972+E975</f>
        <v>16001.67</v>
      </c>
      <c r="F966" s="76">
        <f>F975+F973+F970</f>
        <v>16288.470000000001</v>
      </c>
      <c r="G966" s="76">
        <f>G967</f>
        <v>16879.739999999998</v>
      </c>
      <c r="H966" s="75">
        <f t="shared" ref="H966:I966" si="479">H975</f>
        <v>15503.54</v>
      </c>
      <c r="I966" s="75">
        <f t="shared" si="479"/>
        <v>15503.54</v>
      </c>
      <c r="J966" s="52">
        <f t="shared" ref="J966" si="480">J975</f>
        <v>15503.54</v>
      </c>
      <c r="K966" s="15"/>
      <c r="L966" s="3">
        <f t="shared" si="458"/>
        <v>113425.77</v>
      </c>
    </row>
    <row r="967" spans="1:13" ht="16.5">
      <c r="A967" s="252"/>
      <c r="B967" s="242"/>
      <c r="C967" s="185" t="s">
        <v>109</v>
      </c>
      <c r="D967" s="116">
        <f>D966</f>
        <v>17745.27</v>
      </c>
      <c r="E967" s="76">
        <f>E966</f>
        <v>16001.67</v>
      </c>
      <c r="F967" s="76">
        <f>F966</f>
        <v>16288.470000000001</v>
      </c>
      <c r="G967" s="76">
        <f>G975+G969</f>
        <v>16879.739999999998</v>
      </c>
      <c r="H967" s="75">
        <v>0</v>
      </c>
      <c r="I967" s="75">
        <v>0</v>
      </c>
      <c r="J967" s="52">
        <v>0</v>
      </c>
      <c r="K967" s="15"/>
      <c r="L967" s="3">
        <f t="shared" si="458"/>
        <v>66915.149999999994</v>
      </c>
    </row>
    <row r="968" spans="1:13" ht="16.5">
      <c r="A968" s="252"/>
      <c r="B968" s="242"/>
      <c r="C968" s="185" t="s">
        <v>110</v>
      </c>
      <c r="D968" s="169">
        <v>0</v>
      </c>
      <c r="E968" s="68">
        <v>0</v>
      </c>
      <c r="F968" s="170">
        <v>0</v>
      </c>
      <c r="G968" s="68">
        <v>0</v>
      </c>
      <c r="H968" s="170">
        <f>H966</f>
        <v>15503.54</v>
      </c>
      <c r="I968" s="170">
        <f>I966</f>
        <v>15503.54</v>
      </c>
      <c r="J968" s="170">
        <f>J966</f>
        <v>15503.54</v>
      </c>
      <c r="K968" s="15"/>
      <c r="L968" s="3"/>
    </row>
    <row r="969" spans="1:13" ht="16.5">
      <c r="A969" s="252"/>
      <c r="B969" s="242"/>
      <c r="C969" s="22" t="s">
        <v>5</v>
      </c>
      <c r="D969" s="80">
        <v>0</v>
      </c>
      <c r="E969" s="68">
        <v>0</v>
      </c>
      <c r="F969" s="170">
        <f>F970</f>
        <v>254.28</v>
      </c>
      <c r="G969" s="76">
        <f>G970</f>
        <v>231.6</v>
      </c>
      <c r="H969" s="170">
        <v>0</v>
      </c>
      <c r="I969" s="170">
        <v>0</v>
      </c>
      <c r="J969" s="170">
        <v>0</v>
      </c>
      <c r="K969" s="15"/>
      <c r="L969" s="3"/>
    </row>
    <row r="970" spans="1:13" ht="16.5">
      <c r="A970" s="252"/>
      <c r="B970" s="242"/>
      <c r="C970" s="185" t="s">
        <v>109</v>
      </c>
      <c r="D970" s="80">
        <v>0</v>
      </c>
      <c r="E970" s="68">
        <v>0</v>
      </c>
      <c r="F970" s="75">
        <f>F986</f>
        <v>254.28</v>
      </c>
      <c r="G970" s="76">
        <f>G986</f>
        <v>231.6</v>
      </c>
      <c r="H970" s="75">
        <v>0</v>
      </c>
      <c r="I970" s="75">
        <v>0</v>
      </c>
      <c r="J970" s="56">
        <v>0</v>
      </c>
      <c r="K970" s="15"/>
      <c r="L970" s="3">
        <f t="shared" si="458"/>
        <v>485.88</v>
      </c>
    </row>
    <row r="971" spans="1:13" ht="82.5">
      <c r="A971" s="252"/>
      <c r="B971" s="242"/>
      <c r="C971" s="22" t="s">
        <v>90</v>
      </c>
      <c r="D971" s="80">
        <f t="shared" ref="D971:J971" si="481">D970</f>
        <v>0</v>
      </c>
      <c r="E971" s="80">
        <f t="shared" si="481"/>
        <v>0</v>
      </c>
      <c r="F971" s="80">
        <f t="shared" si="481"/>
        <v>254.28</v>
      </c>
      <c r="G971" s="117">
        <f t="shared" si="481"/>
        <v>231.6</v>
      </c>
      <c r="H971" s="80">
        <f t="shared" si="481"/>
        <v>0</v>
      </c>
      <c r="I971" s="80">
        <f t="shared" si="481"/>
        <v>0</v>
      </c>
      <c r="J971" s="80">
        <f t="shared" si="481"/>
        <v>0</v>
      </c>
      <c r="K971" s="15"/>
      <c r="L971" s="3"/>
    </row>
    <row r="972" spans="1:13" ht="16.5">
      <c r="A972" s="252"/>
      <c r="B972" s="242"/>
      <c r="C972" s="22" t="s">
        <v>114</v>
      </c>
      <c r="D972" s="108">
        <v>0</v>
      </c>
      <c r="E972" s="76">
        <f>E973</f>
        <v>193.35</v>
      </c>
      <c r="F972" s="75">
        <f>F973</f>
        <v>0</v>
      </c>
      <c r="G972" s="75">
        <f>G989</f>
        <v>0</v>
      </c>
      <c r="H972" s="75">
        <v>0</v>
      </c>
      <c r="I972" s="75">
        <v>0</v>
      </c>
      <c r="J972" s="52">
        <v>0</v>
      </c>
      <c r="K972" s="15"/>
      <c r="L972" s="3">
        <f t="shared" si="458"/>
        <v>193.35</v>
      </c>
    </row>
    <row r="973" spans="1:13" ht="16.5">
      <c r="A973" s="252"/>
      <c r="B973" s="242"/>
      <c r="C973" s="185" t="s">
        <v>109</v>
      </c>
      <c r="D973" s="80">
        <v>0</v>
      </c>
      <c r="E973" s="76">
        <f>E989</f>
        <v>193.35</v>
      </c>
      <c r="F973" s="75">
        <f>F989</f>
        <v>0</v>
      </c>
      <c r="G973" s="75">
        <f>G989</f>
        <v>0</v>
      </c>
      <c r="H973" s="75">
        <v>0</v>
      </c>
      <c r="I973" s="75">
        <v>0</v>
      </c>
      <c r="J973" s="52">
        <v>0</v>
      </c>
      <c r="K973" s="15"/>
      <c r="L973" s="3">
        <f t="shared" si="458"/>
        <v>193.35</v>
      </c>
    </row>
    <row r="974" spans="1:13" ht="82.5">
      <c r="A974" s="252"/>
      <c r="B974" s="242"/>
      <c r="C974" s="22" t="s">
        <v>90</v>
      </c>
      <c r="D974" s="80">
        <f>D973</f>
        <v>0</v>
      </c>
      <c r="E974" s="80">
        <f t="shared" ref="E974:J974" si="482">E973</f>
        <v>193.35</v>
      </c>
      <c r="F974" s="80">
        <f t="shared" si="482"/>
        <v>0</v>
      </c>
      <c r="G974" s="80">
        <f t="shared" si="482"/>
        <v>0</v>
      </c>
      <c r="H974" s="80">
        <f t="shared" si="482"/>
        <v>0</v>
      </c>
      <c r="I974" s="80">
        <f t="shared" si="482"/>
        <v>0</v>
      </c>
      <c r="J974" s="80">
        <f t="shared" si="482"/>
        <v>0</v>
      </c>
      <c r="K974" s="15"/>
      <c r="L974" s="3"/>
    </row>
    <row r="975" spans="1:13" ht="33">
      <c r="A975" s="252"/>
      <c r="B975" s="242"/>
      <c r="C975" s="22" t="s">
        <v>9</v>
      </c>
      <c r="D975" s="117">
        <f>D978</f>
        <v>17745.27</v>
      </c>
      <c r="E975" s="76">
        <f t="shared" ref="E975:J975" si="483">E978</f>
        <v>15808.32</v>
      </c>
      <c r="F975" s="76">
        <f t="shared" si="483"/>
        <v>16034.19</v>
      </c>
      <c r="G975" s="75">
        <f t="shared" si="483"/>
        <v>16648.14</v>
      </c>
      <c r="H975" s="75">
        <f t="shared" si="483"/>
        <v>15503.54</v>
      </c>
      <c r="I975" s="75">
        <f t="shared" si="483"/>
        <v>15503.54</v>
      </c>
      <c r="J975" s="52">
        <f t="shared" si="483"/>
        <v>15503.54</v>
      </c>
      <c r="K975" s="15"/>
      <c r="L975" s="3">
        <f t="shared" si="458"/>
        <v>112746.54000000002</v>
      </c>
    </row>
    <row r="976" spans="1:13" ht="16.5">
      <c r="A976" s="252"/>
      <c r="B976" s="242"/>
      <c r="C976" s="185" t="s">
        <v>109</v>
      </c>
      <c r="D976" s="117">
        <f>D975</f>
        <v>17745.27</v>
      </c>
      <c r="E976" s="117">
        <f t="shared" ref="E976:G976" si="484">E975</f>
        <v>15808.32</v>
      </c>
      <c r="F976" s="117">
        <f t="shared" si="484"/>
        <v>16034.19</v>
      </c>
      <c r="G976" s="117">
        <f t="shared" si="484"/>
        <v>16648.14</v>
      </c>
      <c r="H976" s="170">
        <v>0</v>
      </c>
      <c r="I976" s="170">
        <v>0</v>
      </c>
      <c r="J976" s="170">
        <v>0</v>
      </c>
      <c r="K976" s="15"/>
      <c r="L976" s="3"/>
    </row>
    <row r="977" spans="1:12" ht="16.5">
      <c r="A977" s="252"/>
      <c r="B977" s="242"/>
      <c r="C977" s="185" t="s">
        <v>110</v>
      </c>
      <c r="D977" s="50">
        <v>0</v>
      </c>
      <c r="E977" s="68">
        <v>0</v>
      </c>
      <c r="F977" s="68">
        <v>0</v>
      </c>
      <c r="G977" s="170">
        <v>0</v>
      </c>
      <c r="H977" s="170">
        <f>H975</f>
        <v>15503.54</v>
      </c>
      <c r="I977" s="170">
        <f t="shared" ref="I977:J977" si="485">I975</f>
        <v>15503.54</v>
      </c>
      <c r="J977" s="170">
        <f t="shared" si="485"/>
        <v>15503.54</v>
      </c>
      <c r="K977" s="15"/>
      <c r="L977" s="3"/>
    </row>
    <row r="978" spans="1:12" ht="82.5">
      <c r="A978" s="252"/>
      <c r="B978" s="242"/>
      <c r="C978" s="22" t="s">
        <v>90</v>
      </c>
      <c r="D978" s="76">
        <f>D992+D1013</f>
        <v>17745.27</v>
      </c>
      <c r="E978" s="76">
        <f>E992+E1013</f>
        <v>15808.32</v>
      </c>
      <c r="F978" s="76">
        <f>F992+F1013</f>
        <v>16034.19</v>
      </c>
      <c r="G978" s="76">
        <f>G992+G1013</f>
        <v>16648.14</v>
      </c>
      <c r="H978" s="75">
        <f>H992+H1003</f>
        <v>15503.54</v>
      </c>
      <c r="I978" s="75">
        <f>I992+I1003</f>
        <v>15503.54</v>
      </c>
      <c r="J978" s="75">
        <f>J992+J1003</f>
        <v>15503.54</v>
      </c>
      <c r="K978" s="15"/>
      <c r="L978" s="3">
        <f t="shared" si="458"/>
        <v>112746.54000000002</v>
      </c>
    </row>
    <row r="979" spans="1:12" ht="16.5">
      <c r="A979" s="252"/>
      <c r="B979" s="242"/>
      <c r="C979" s="22" t="s">
        <v>15</v>
      </c>
      <c r="D979" s="14">
        <v>0</v>
      </c>
      <c r="E979" s="68">
        <v>0</v>
      </c>
      <c r="F979" s="75">
        <v>0</v>
      </c>
      <c r="G979" s="75">
        <v>0</v>
      </c>
      <c r="H979" s="75">
        <v>0</v>
      </c>
      <c r="I979" s="75">
        <v>0</v>
      </c>
      <c r="J979" s="52">
        <v>0</v>
      </c>
      <c r="K979" s="15"/>
      <c r="L979" s="3">
        <f t="shared" si="458"/>
        <v>0</v>
      </c>
    </row>
    <row r="980" spans="1:12" ht="33">
      <c r="A980" s="252"/>
      <c r="B980" s="242"/>
      <c r="C980" s="22" t="s">
        <v>16</v>
      </c>
      <c r="D980" s="14">
        <v>0</v>
      </c>
      <c r="E980" s="68">
        <v>0</v>
      </c>
      <c r="F980" s="75">
        <v>0</v>
      </c>
      <c r="G980" s="75">
        <v>0</v>
      </c>
      <c r="H980" s="75">
        <v>0</v>
      </c>
      <c r="I980" s="75">
        <v>0</v>
      </c>
      <c r="J980" s="52">
        <v>0</v>
      </c>
      <c r="K980" s="15"/>
      <c r="L980" s="3">
        <f t="shared" si="458"/>
        <v>0</v>
      </c>
    </row>
    <row r="981" spans="1:12" ht="16.5">
      <c r="A981" s="252"/>
      <c r="B981" s="242"/>
      <c r="C981" s="22" t="s">
        <v>12</v>
      </c>
      <c r="D981" s="14">
        <v>0</v>
      </c>
      <c r="E981" s="68">
        <v>0</v>
      </c>
      <c r="F981" s="75">
        <v>0</v>
      </c>
      <c r="G981" s="75">
        <v>0</v>
      </c>
      <c r="H981" s="75">
        <v>0</v>
      </c>
      <c r="I981" s="75">
        <v>0</v>
      </c>
      <c r="J981" s="52">
        <v>0</v>
      </c>
      <c r="K981" s="15"/>
      <c r="L981" s="3">
        <f t="shared" si="458"/>
        <v>0</v>
      </c>
    </row>
    <row r="982" spans="1:12" ht="16.5">
      <c r="A982" s="252"/>
      <c r="B982" s="245"/>
      <c r="C982" s="22" t="s">
        <v>23</v>
      </c>
      <c r="D982" s="14">
        <v>0</v>
      </c>
      <c r="E982" s="68">
        <v>0</v>
      </c>
      <c r="F982" s="75">
        <v>0</v>
      </c>
      <c r="G982" s="75">
        <v>0</v>
      </c>
      <c r="H982" s="75">
        <v>0</v>
      </c>
      <c r="I982" s="75">
        <v>0</v>
      </c>
      <c r="J982" s="52">
        <v>0</v>
      </c>
      <c r="K982" s="15"/>
      <c r="L982" s="3">
        <f t="shared" si="458"/>
        <v>0</v>
      </c>
    </row>
    <row r="983" spans="1:12" ht="99">
      <c r="A983" s="252" t="s">
        <v>49</v>
      </c>
      <c r="B983" s="243" t="s">
        <v>189</v>
      </c>
      <c r="C983" s="185" t="s">
        <v>111</v>
      </c>
      <c r="D983" s="80">
        <f>D992</f>
        <v>17741.43</v>
      </c>
      <c r="E983" s="76">
        <f>E989+E992</f>
        <v>15860.85</v>
      </c>
      <c r="F983" s="76">
        <f>F989+F992+F986</f>
        <v>16288.470000000001</v>
      </c>
      <c r="G983" s="76">
        <f>G986+G992</f>
        <v>16876.739999999998</v>
      </c>
      <c r="H983" s="76">
        <f>H986+H992</f>
        <v>15503.54</v>
      </c>
      <c r="I983" s="76">
        <f>I986+I992</f>
        <v>15503.54</v>
      </c>
      <c r="J983" s="76">
        <f>J986+J992</f>
        <v>15503.54</v>
      </c>
      <c r="K983" s="15"/>
      <c r="L983" s="3">
        <f>E983+F983+G983+H983+I983+J983+D983</f>
        <v>113278.10999999999</v>
      </c>
    </row>
    <row r="984" spans="1:12" ht="16.5">
      <c r="A984" s="252"/>
      <c r="B984" s="232"/>
      <c r="C984" s="185" t="s">
        <v>109</v>
      </c>
      <c r="D984" s="108">
        <f>D983</f>
        <v>17741.43</v>
      </c>
      <c r="E984" s="169">
        <f t="shared" ref="E984:G984" si="486">E983</f>
        <v>15860.85</v>
      </c>
      <c r="F984" s="169">
        <f t="shared" si="486"/>
        <v>16288.470000000001</v>
      </c>
      <c r="G984" s="169">
        <f t="shared" si="486"/>
        <v>16876.739999999998</v>
      </c>
      <c r="H984" s="75">
        <v>0</v>
      </c>
      <c r="I984" s="75">
        <v>0</v>
      </c>
      <c r="J984" s="63">
        <v>0</v>
      </c>
      <c r="K984" s="15"/>
      <c r="L984" s="3">
        <f t="shared" si="458"/>
        <v>66767.489999999991</v>
      </c>
    </row>
    <row r="985" spans="1:12" ht="16.5">
      <c r="A985" s="252"/>
      <c r="B985" s="232"/>
      <c r="C985" s="185" t="s">
        <v>110</v>
      </c>
      <c r="D985" s="169">
        <v>0</v>
      </c>
      <c r="E985" s="68">
        <v>0</v>
      </c>
      <c r="F985" s="170">
        <v>0</v>
      </c>
      <c r="G985" s="68">
        <v>0</v>
      </c>
      <c r="H985" s="76">
        <f>H983</f>
        <v>15503.54</v>
      </c>
      <c r="I985" s="76">
        <f t="shared" ref="I985:J985" si="487">I983</f>
        <v>15503.54</v>
      </c>
      <c r="J985" s="76">
        <f t="shared" si="487"/>
        <v>15503.54</v>
      </c>
      <c r="K985" s="15"/>
      <c r="L985" s="3"/>
    </row>
    <row r="986" spans="1:12" ht="16.5">
      <c r="A986" s="252"/>
      <c r="B986" s="232"/>
      <c r="C986" s="22" t="s">
        <v>5</v>
      </c>
      <c r="D986" s="80">
        <v>0</v>
      </c>
      <c r="E986" s="68">
        <v>0</v>
      </c>
      <c r="F986" s="75">
        <v>254.28</v>
      </c>
      <c r="G986" s="76">
        <v>231.6</v>
      </c>
      <c r="H986" s="75">
        <v>0</v>
      </c>
      <c r="I986" s="75">
        <v>0</v>
      </c>
      <c r="J986" s="63">
        <v>0</v>
      </c>
      <c r="K986" s="15"/>
      <c r="L986" s="3">
        <f t="shared" si="458"/>
        <v>485.88</v>
      </c>
    </row>
    <row r="987" spans="1:12" ht="16.5">
      <c r="A987" s="252"/>
      <c r="B987" s="232"/>
      <c r="C987" s="185" t="s">
        <v>109</v>
      </c>
      <c r="D987" s="80">
        <f>D986</f>
        <v>0</v>
      </c>
      <c r="E987" s="80">
        <f t="shared" ref="E987:J988" si="488">E986</f>
        <v>0</v>
      </c>
      <c r="F987" s="80">
        <f t="shared" si="488"/>
        <v>254.28</v>
      </c>
      <c r="G987" s="117">
        <f t="shared" si="488"/>
        <v>231.6</v>
      </c>
      <c r="H987" s="80">
        <f t="shared" si="488"/>
        <v>0</v>
      </c>
      <c r="I987" s="80">
        <f t="shared" si="488"/>
        <v>0</v>
      </c>
      <c r="J987" s="80">
        <f t="shared" si="488"/>
        <v>0</v>
      </c>
      <c r="K987" s="15"/>
      <c r="L987" s="3"/>
    </row>
    <row r="988" spans="1:12" ht="82.5">
      <c r="A988" s="252"/>
      <c r="B988" s="232"/>
      <c r="C988" s="22" t="s">
        <v>90</v>
      </c>
      <c r="D988" s="80">
        <f>D987</f>
        <v>0</v>
      </c>
      <c r="E988" s="80">
        <f t="shared" si="488"/>
        <v>0</v>
      </c>
      <c r="F988" s="80">
        <f t="shared" si="488"/>
        <v>254.28</v>
      </c>
      <c r="G988" s="117">
        <f t="shared" si="488"/>
        <v>231.6</v>
      </c>
      <c r="H988" s="80">
        <f t="shared" si="488"/>
        <v>0</v>
      </c>
      <c r="I988" s="80">
        <f t="shared" si="488"/>
        <v>0</v>
      </c>
      <c r="J988" s="80">
        <f t="shared" si="488"/>
        <v>0</v>
      </c>
      <c r="K988" s="15"/>
      <c r="L988" s="3"/>
    </row>
    <row r="989" spans="1:12" ht="16.5">
      <c r="A989" s="252"/>
      <c r="B989" s="232"/>
      <c r="C989" s="22" t="s">
        <v>114</v>
      </c>
      <c r="D989" s="109">
        <v>0</v>
      </c>
      <c r="E989" s="76">
        <v>193.35</v>
      </c>
      <c r="F989" s="75">
        <v>0</v>
      </c>
      <c r="G989" s="75">
        <v>0</v>
      </c>
      <c r="H989" s="75">
        <v>0</v>
      </c>
      <c r="I989" s="75">
        <v>0</v>
      </c>
      <c r="J989" s="63">
        <v>0</v>
      </c>
      <c r="K989" s="15"/>
      <c r="L989" s="3">
        <f t="shared" si="458"/>
        <v>193.35</v>
      </c>
    </row>
    <row r="990" spans="1:12" ht="16.5">
      <c r="A990" s="252"/>
      <c r="B990" s="232"/>
      <c r="C990" s="185" t="s">
        <v>109</v>
      </c>
      <c r="D990" s="170">
        <f>D989</f>
        <v>0</v>
      </c>
      <c r="E990" s="170">
        <f t="shared" ref="E990:J991" si="489">E989</f>
        <v>193.35</v>
      </c>
      <c r="F990" s="170">
        <f t="shared" si="489"/>
        <v>0</v>
      </c>
      <c r="G990" s="170">
        <f t="shared" si="489"/>
        <v>0</v>
      </c>
      <c r="H990" s="170">
        <f t="shared" si="489"/>
        <v>0</v>
      </c>
      <c r="I990" s="170">
        <f t="shared" si="489"/>
        <v>0</v>
      </c>
      <c r="J990" s="170">
        <f t="shared" si="489"/>
        <v>0</v>
      </c>
      <c r="K990" s="15"/>
      <c r="L990" s="3"/>
    </row>
    <row r="991" spans="1:12" ht="82.5">
      <c r="A991" s="252"/>
      <c r="B991" s="232"/>
      <c r="C991" s="22" t="s">
        <v>90</v>
      </c>
      <c r="D991" s="170">
        <f>D990</f>
        <v>0</v>
      </c>
      <c r="E991" s="170">
        <f t="shared" si="489"/>
        <v>193.35</v>
      </c>
      <c r="F991" s="170">
        <f t="shared" si="489"/>
        <v>0</v>
      </c>
      <c r="G991" s="170">
        <f t="shared" si="489"/>
        <v>0</v>
      </c>
      <c r="H991" s="170">
        <f t="shared" si="489"/>
        <v>0</v>
      </c>
      <c r="I991" s="170">
        <f t="shared" si="489"/>
        <v>0</v>
      </c>
      <c r="J991" s="170">
        <f t="shared" si="489"/>
        <v>0</v>
      </c>
      <c r="K991" s="15"/>
      <c r="L991" s="3"/>
    </row>
    <row r="992" spans="1:12" ht="33">
      <c r="A992" s="252"/>
      <c r="B992" s="232"/>
      <c r="C992" s="22" t="s">
        <v>9</v>
      </c>
      <c r="D992" s="80">
        <v>17741.43</v>
      </c>
      <c r="E992" s="76">
        <v>15667.5</v>
      </c>
      <c r="F992" s="76">
        <v>16034.19</v>
      </c>
      <c r="G992" s="75">
        <v>16645.14</v>
      </c>
      <c r="H992" s="75">
        <v>15503.54</v>
      </c>
      <c r="I992" s="75">
        <v>15503.54</v>
      </c>
      <c r="J992" s="75">
        <v>15503.54</v>
      </c>
      <c r="K992" s="15"/>
      <c r="L992" s="3">
        <f t="shared" si="458"/>
        <v>112598.88</v>
      </c>
    </row>
    <row r="993" spans="1:12" ht="16.5">
      <c r="A993" s="252"/>
      <c r="B993" s="232"/>
      <c r="C993" s="185" t="s">
        <v>109</v>
      </c>
      <c r="D993" s="80">
        <f>D992</f>
        <v>17741.43</v>
      </c>
      <c r="E993" s="80">
        <f t="shared" ref="E993:G993" si="490">E992</f>
        <v>15667.5</v>
      </c>
      <c r="F993" s="80">
        <f t="shared" si="490"/>
        <v>16034.19</v>
      </c>
      <c r="G993" s="80">
        <f t="shared" si="490"/>
        <v>16645.14</v>
      </c>
      <c r="H993" s="170">
        <v>0</v>
      </c>
      <c r="I993" s="170">
        <v>0</v>
      </c>
      <c r="J993" s="170">
        <v>0</v>
      </c>
      <c r="K993" s="15"/>
      <c r="L993" s="3"/>
    </row>
    <row r="994" spans="1:12" ht="16.5">
      <c r="A994" s="252"/>
      <c r="B994" s="232"/>
      <c r="C994" s="185" t="s">
        <v>110</v>
      </c>
      <c r="D994" s="80">
        <v>0</v>
      </c>
      <c r="E994" s="68">
        <v>0</v>
      </c>
      <c r="F994" s="68">
        <v>0</v>
      </c>
      <c r="G994" s="170">
        <v>0</v>
      </c>
      <c r="H994" s="170">
        <f>H992</f>
        <v>15503.54</v>
      </c>
      <c r="I994" s="170">
        <f t="shared" ref="I994:J994" si="491">I992</f>
        <v>15503.54</v>
      </c>
      <c r="J994" s="170">
        <f t="shared" si="491"/>
        <v>15503.54</v>
      </c>
      <c r="K994" s="15"/>
      <c r="L994" s="3"/>
    </row>
    <row r="995" spans="1:12" ht="82.5">
      <c r="A995" s="252"/>
      <c r="B995" s="232"/>
      <c r="C995" s="22" t="s">
        <v>90</v>
      </c>
      <c r="D995" s="109">
        <v>0</v>
      </c>
      <c r="E995" s="75">
        <v>0</v>
      </c>
      <c r="F995" s="75">
        <v>0</v>
      </c>
      <c r="G995" s="75">
        <v>0</v>
      </c>
      <c r="H995" s="75">
        <v>0</v>
      </c>
      <c r="I995" s="75">
        <v>0</v>
      </c>
      <c r="J995" s="52">
        <v>0</v>
      </c>
      <c r="K995" s="15"/>
      <c r="L995" s="3">
        <f t="shared" si="458"/>
        <v>0</v>
      </c>
    </row>
    <row r="996" spans="1:12" ht="16.5">
      <c r="A996" s="252"/>
      <c r="B996" s="232"/>
      <c r="C996" s="22" t="s">
        <v>23</v>
      </c>
      <c r="D996" s="109">
        <v>0</v>
      </c>
      <c r="E996" s="75">
        <v>0</v>
      </c>
      <c r="F996" s="75">
        <v>0</v>
      </c>
      <c r="G996" s="75">
        <v>0</v>
      </c>
      <c r="H996" s="75">
        <v>0</v>
      </c>
      <c r="I996" s="75">
        <v>0</v>
      </c>
      <c r="J996" s="52">
        <v>0</v>
      </c>
      <c r="K996" s="15"/>
      <c r="L996" s="3">
        <f t="shared" si="458"/>
        <v>0</v>
      </c>
    </row>
    <row r="997" spans="1:12" ht="33">
      <c r="A997" s="252"/>
      <c r="B997" s="232"/>
      <c r="C997" s="22" t="s">
        <v>16</v>
      </c>
      <c r="D997" s="109">
        <v>0</v>
      </c>
      <c r="E997" s="75">
        <v>0</v>
      </c>
      <c r="F997" s="75">
        <v>0</v>
      </c>
      <c r="G997" s="75">
        <v>0</v>
      </c>
      <c r="H997" s="75">
        <v>0</v>
      </c>
      <c r="I997" s="75">
        <v>0</v>
      </c>
      <c r="J997" s="52">
        <v>0</v>
      </c>
      <c r="K997" s="15"/>
      <c r="L997" s="3">
        <f t="shared" si="458"/>
        <v>0</v>
      </c>
    </row>
    <row r="998" spans="1:12" ht="16.5">
      <c r="A998" s="252"/>
      <c r="B998" s="244"/>
      <c r="C998" s="22" t="s">
        <v>12</v>
      </c>
      <c r="D998" s="109">
        <v>0</v>
      </c>
      <c r="E998" s="75">
        <v>0</v>
      </c>
      <c r="F998" s="75">
        <v>0</v>
      </c>
      <c r="G998" s="75">
        <v>0</v>
      </c>
      <c r="H998" s="75">
        <v>0</v>
      </c>
      <c r="I998" s="75">
        <v>0</v>
      </c>
      <c r="J998" s="52">
        <v>0</v>
      </c>
      <c r="K998" s="15"/>
      <c r="L998" s="3">
        <f t="shared" si="458"/>
        <v>0</v>
      </c>
    </row>
    <row r="999" spans="1:12" ht="16.5">
      <c r="A999" s="263" t="s">
        <v>50</v>
      </c>
      <c r="B999" s="263" t="s">
        <v>59</v>
      </c>
      <c r="C999" s="38" t="s">
        <v>111</v>
      </c>
      <c r="D999" s="109">
        <v>0</v>
      </c>
      <c r="E999" s="75">
        <v>0</v>
      </c>
      <c r="F999" s="75">
        <f t="shared" ref="F999" si="492">F1002</f>
        <v>0</v>
      </c>
      <c r="G999" s="75">
        <f>G1002</f>
        <v>0</v>
      </c>
      <c r="H999" s="75">
        <f>H1001</f>
        <v>0</v>
      </c>
      <c r="I999" s="75">
        <f>I1002</f>
        <v>0</v>
      </c>
      <c r="J999" s="73">
        <f t="shared" ref="J999" si="493">J1002</f>
        <v>0</v>
      </c>
      <c r="K999" s="15"/>
      <c r="L999" s="3">
        <f t="shared" si="458"/>
        <v>0</v>
      </c>
    </row>
    <row r="1000" spans="1:12" ht="16.5">
      <c r="A1000" s="263"/>
      <c r="B1000" s="263"/>
      <c r="C1000" s="38" t="s">
        <v>109</v>
      </c>
      <c r="D1000" s="109">
        <v>0</v>
      </c>
      <c r="E1000" s="75">
        <v>0</v>
      </c>
      <c r="F1000" s="75">
        <v>0</v>
      </c>
      <c r="G1000" s="75">
        <v>0</v>
      </c>
      <c r="H1000" s="75">
        <v>0</v>
      </c>
      <c r="I1000" s="75">
        <v>0</v>
      </c>
      <c r="J1000" s="73">
        <v>0</v>
      </c>
      <c r="K1000" s="15"/>
      <c r="L1000" s="3">
        <f t="shared" si="458"/>
        <v>0</v>
      </c>
    </row>
    <row r="1001" spans="1:12" ht="16.5">
      <c r="A1001" s="263"/>
      <c r="B1001" s="263"/>
      <c r="C1001" s="38" t="s">
        <v>110</v>
      </c>
      <c r="D1001" s="170">
        <v>0</v>
      </c>
      <c r="E1001" s="170">
        <v>0</v>
      </c>
      <c r="F1001" s="170">
        <v>0</v>
      </c>
      <c r="G1001" s="170">
        <v>0</v>
      </c>
      <c r="H1001" s="170">
        <f>H1003</f>
        <v>0</v>
      </c>
      <c r="I1001" s="170">
        <v>0</v>
      </c>
      <c r="J1001" s="170">
        <v>0</v>
      </c>
      <c r="K1001" s="15"/>
      <c r="L1001" s="3"/>
    </row>
    <row r="1002" spans="1:12" ht="16.5">
      <c r="A1002" s="263"/>
      <c r="B1002" s="263"/>
      <c r="C1002" s="74" t="s">
        <v>19</v>
      </c>
      <c r="D1002" s="109">
        <v>0</v>
      </c>
      <c r="E1002" s="75">
        <v>0</v>
      </c>
      <c r="F1002" s="75">
        <f>F1003</f>
        <v>0</v>
      </c>
      <c r="G1002" s="75">
        <v>0</v>
      </c>
      <c r="H1002" s="75">
        <v>0</v>
      </c>
      <c r="I1002" s="75">
        <f t="shared" ref="I1002:J1002" si="494">I1003</f>
        <v>0</v>
      </c>
      <c r="J1002" s="75">
        <f t="shared" si="494"/>
        <v>0</v>
      </c>
      <c r="K1002" s="15"/>
      <c r="L1002" s="3">
        <f t="shared" si="458"/>
        <v>0</v>
      </c>
    </row>
    <row r="1003" spans="1:12" ht="33">
      <c r="A1003" s="263"/>
      <c r="B1003" s="263"/>
      <c r="C1003" s="74" t="s">
        <v>9</v>
      </c>
      <c r="D1003" s="109">
        <v>0</v>
      </c>
      <c r="E1003" s="75">
        <v>0</v>
      </c>
      <c r="F1003" s="75">
        <v>0</v>
      </c>
      <c r="G1003" s="75">
        <v>0</v>
      </c>
      <c r="H1003" s="75">
        <v>0</v>
      </c>
      <c r="I1003" s="75">
        <v>0</v>
      </c>
      <c r="J1003" s="75">
        <v>0</v>
      </c>
      <c r="K1003" s="15"/>
      <c r="L1003" s="3">
        <f t="shared" si="458"/>
        <v>0</v>
      </c>
    </row>
    <row r="1004" spans="1:12" ht="16.5">
      <c r="A1004" s="263"/>
      <c r="B1004" s="263"/>
      <c r="C1004" s="38" t="s">
        <v>110</v>
      </c>
      <c r="D1004" s="170">
        <f>D1003</f>
        <v>0</v>
      </c>
      <c r="E1004" s="170">
        <f t="shared" ref="E1004:J1004" si="495">E1003</f>
        <v>0</v>
      </c>
      <c r="F1004" s="170">
        <f t="shared" si="495"/>
        <v>0</v>
      </c>
      <c r="G1004" s="170">
        <f t="shared" si="495"/>
        <v>0</v>
      </c>
      <c r="H1004" s="170">
        <v>0</v>
      </c>
      <c r="I1004" s="170">
        <f t="shared" si="495"/>
        <v>0</v>
      </c>
      <c r="J1004" s="170">
        <f t="shared" si="495"/>
        <v>0</v>
      </c>
      <c r="K1004" s="15"/>
      <c r="L1004" s="3"/>
    </row>
    <row r="1005" spans="1:12" ht="82.5">
      <c r="A1005" s="263"/>
      <c r="B1005" s="263"/>
      <c r="C1005" s="129" t="s">
        <v>90</v>
      </c>
      <c r="D1005" s="109">
        <v>0</v>
      </c>
      <c r="E1005" s="75">
        <v>0</v>
      </c>
      <c r="F1005" s="75">
        <v>0</v>
      </c>
      <c r="G1005" s="75">
        <v>0</v>
      </c>
      <c r="H1005" s="75">
        <v>0</v>
      </c>
      <c r="I1005" s="75">
        <v>0</v>
      </c>
      <c r="J1005" s="73">
        <v>0</v>
      </c>
      <c r="K1005" s="15"/>
      <c r="L1005" s="3">
        <f t="shared" si="458"/>
        <v>0</v>
      </c>
    </row>
    <row r="1006" spans="1:12" ht="16.5">
      <c r="A1006" s="263"/>
      <c r="B1006" s="263"/>
      <c r="C1006" s="74" t="s">
        <v>15</v>
      </c>
      <c r="D1006" s="109">
        <v>0</v>
      </c>
      <c r="E1006" s="75">
        <v>0</v>
      </c>
      <c r="F1006" s="75">
        <v>0</v>
      </c>
      <c r="G1006" s="75">
        <v>0</v>
      </c>
      <c r="H1006" s="75">
        <v>0</v>
      </c>
      <c r="I1006" s="75">
        <v>0</v>
      </c>
      <c r="J1006" s="73">
        <v>0</v>
      </c>
      <c r="K1006" s="15"/>
      <c r="L1006" s="3">
        <f t="shared" si="458"/>
        <v>0</v>
      </c>
    </row>
    <row r="1007" spans="1:12" ht="33">
      <c r="A1007" s="263"/>
      <c r="B1007" s="263"/>
      <c r="C1007" s="74" t="s">
        <v>16</v>
      </c>
      <c r="D1007" s="109">
        <v>0</v>
      </c>
      <c r="E1007" s="75">
        <v>0</v>
      </c>
      <c r="F1007" s="75">
        <v>0</v>
      </c>
      <c r="G1007" s="75">
        <v>0</v>
      </c>
      <c r="H1007" s="75">
        <v>0</v>
      </c>
      <c r="I1007" s="75">
        <v>0</v>
      </c>
      <c r="J1007" s="73">
        <v>0</v>
      </c>
      <c r="K1007" s="15"/>
      <c r="L1007" s="3">
        <f t="shared" si="458"/>
        <v>0</v>
      </c>
    </row>
    <row r="1008" spans="1:12" ht="16.5">
      <c r="A1008" s="263"/>
      <c r="B1008" s="263"/>
      <c r="C1008" s="171" t="s">
        <v>23</v>
      </c>
      <c r="D1008" s="109">
        <v>0</v>
      </c>
      <c r="E1008" s="75">
        <v>0</v>
      </c>
      <c r="F1008" s="75">
        <v>0</v>
      </c>
      <c r="G1008" s="75">
        <v>0</v>
      </c>
      <c r="H1008" s="75">
        <v>0</v>
      </c>
      <c r="I1008" s="75">
        <v>0</v>
      </c>
      <c r="J1008" s="73">
        <v>0</v>
      </c>
      <c r="K1008" s="15"/>
      <c r="L1008" s="3">
        <f t="shared" si="458"/>
        <v>0</v>
      </c>
    </row>
    <row r="1009" spans="1:12" ht="16.5">
      <c r="A1009" s="263" t="s">
        <v>81</v>
      </c>
      <c r="B1009" s="263" t="s">
        <v>190</v>
      </c>
      <c r="C1009" s="38" t="s">
        <v>111</v>
      </c>
      <c r="D1009" s="80">
        <f>D1012</f>
        <v>3.84</v>
      </c>
      <c r="E1009" s="75">
        <f>E1012</f>
        <v>140.82</v>
      </c>
      <c r="F1009" s="75">
        <f t="shared" ref="F1009:I1009" si="496">F1012</f>
        <v>0</v>
      </c>
      <c r="G1009" s="76">
        <f t="shared" si="496"/>
        <v>3</v>
      </c>
      <c r="H1009" s="75">
        <f t="shared" si="496"/>
        <v>0</v>
      </c>
      <c r="I1009" s="75">
        <f t="shared" si="496"/>
        <v>0</v>
      </c>
      <c r="J1009" s="52">
        <f t="shared" ref="J1009" si="497">J1012</f>
        <v>0</v>
      </c>
      <c r="K1009" s="15"/>
      <c r="L1009" s="3">
        <f t="shared" ref="L1009:L1050" si="498">E1009+F1009+G1009+H1009+I1009+J1009+D1009</f>
        <v>147.66</v>
      </c>
    </row>
    <row r="1010" spans="1:12" ht="16.5">
      <c r="A1010" s="263"/>
      <c r="B1010" s="263"/>
      <c r="C1010" s="38" t="s">
        <v>109</v>
      </c>
      <c r="D1010" s="109">
        <f>D1009</f>
        <v>3.84</v>
      </c>
      <c r="E1010" s="170">
        <f t="shared" ref="E1010:G1010" si="499">E1009</f>
        <v>140.82</v>
      </c>
      <c r="F1010" s="170">
        <f t="shared" si="499"/>
        <v>0</v>
      </c>
      <c r="G1010" s="76">
        <f t="shared" si="499"/>
        <v>3</v>
      </c>
      <c r="H1010" s="75">
        <v>0</v>
      </c>
      <c r="I1010" s="75">
        <v>0</v>
      </c>
      <c r="J1010" s="52">
        <v>0</v>
      </c>
      <c r="K1010" s="15"/>
      <c r="L1010" s="3">
        <f t="shared" si="498"/>
        <v>147.66</v>
      </c>
    </row>
    <row r="1011" spans="1:12" ht="16.5">
      <c r="A1011" s="263"/>
      <c r="B1011" s="263"/>
      <c r="C1011" s="38" t="s">
        <v>110</v>
      </c>
      <c r="D1011" s="109">
        <v>0</v>
      </c>
      <c r="E1011" s="75">
        <v>0</v>
      </c>
      <c r="F1011" s="75">
        <v>0</v>
      </c>
      <c r="G1011" s="75">
        <v>0</v>
      </c>
      <c r="H1011" s="75">
        <v>0</v>
      </c>
      <c r="I1011" s="75">
        <v>0</v>
      </c>
      <c r="J1011" s="52">
        <v>0</v>
      </c>
      <c r="K1011" s="15"/>
      <c r="L1011" s="3">
        <f t="shared" si="498"/>
        <v>0</v>
      </c>
    </row>
    <row r="1012" spans="1:12" ht="33">
      <c r="A1012" s="263"/>
      <c r="B1012" s="263"/>
      <c r="C1012" s="171" t="s">
        <v>9</v>
      </c>
      <c r="D1012" s="80">
        <f>D1013</f>
        <v>3.84</v>
      </c>
      <c r="E1012" s="75">
        <f>E1013</f>
        <v>140.82</v>
      </c>
      <c r="F1012" s="75">
        <f>F1013</f>
        <v>0</v>
      </c>
      <c r="G1012" s="76">
        <f>G1013</f>
        <v>3</v>
      </c>
      <c r="H1012" s="75">
        <v>0</v>
      </c>
      <c r="I1012" s="75">
        <v>0</v>
      </c>
      <c r="J1012" s="52">
        <v>0</v>
      </c>
      <c r="K1012" s="15"/>
      <c r="L1012" s="3">
        <f t="shared" si="498"/>
        <v>147.66</v>
      </c>
    </row>
    <row r="1013" spans="1:12" ht="82.5">
      <c r="A1013" s="263"/>
      <c r="B1013" s="263"/>
      <c r="C1013" s="171" t="s">
        <v>90</v>
      </c>
      <c r="D1013" s="80">
        <v>3.84</v>
      </c>
      <c r="E1013" s="75">
        <v>140.82</v>
      </c>
      <c r="F1013" s="75">
        <v>0</v>
      </c>
      <c r="G1013" s="76">
        <v>3</v>
      </c>
      <c r="H1013" s="75">
        <v>0</v>
      </c>
      <c r="I1013" s="75">
        <v>0</v>
      </c>
      <c r="J1013" s="52">
        <v>0</v>
      </c>
      <c r="K1013" s="15"/>
      <c r="L1013" s="3">
        <f t="shared" si="498"/>
        <v>147.66</v>
      </c>
    </row>
    <row r="1014" spans="1:12" ht="16.5">
      <c r="A1014" s="263"/>
      <c r="B1014" s="263"/>
      <c r="C1014" s="171" t="s">
        <v>15</v>
      </c>
      <c r="D1014" s="109">
        <v>0</v>
      </c>
      <c r="E1014" s="75">
        <v>0</v>
      </c>
      <c r="F1014" s="75">
        <v>0</v>
      </c>
      <c r="G1014" s="75">
        <v>0</v>
      </c>
      <c r="H1014" s="75">
        <v>0</v>
      </c>
      <c r="I1014" s="75">
        <v>0</v>
      </c>
      <c r="J1014" s="52">
        <v>0</v>
      </c>
      <c r="K1014" s="15"/>
      <c r="L1014" s="3">
        <f t="shared" si="498"/>
        <v>0</v>
      </c>
    </row>
    <row r="1015" spans="1:12" ht="33">
      <c r="A1015" s="263"/>
      <c r="B1015" s="263"/>
      <c r="C1015" s="171" t="s">
        <v>16</v>
      </c>
      <c r="D1015" s="109">
        <v>0</v>
      </c>
      <c r="E1015" s="75">
        <v>0</v>
      </c>
      <c r="F1015" s="75">
        <v>0</v>
      </c>
      <c r="G1015" s="75">
        <v>0</v>
      </c>
      <c r="H1015" s="75">
        <v>0</v>
      </c>
      <c r="I1015" s="75">
        <v>0</v>
      </c>
      <c r="J1015" s="52">
        <v>0</v>
      </c>
      <c r="K1015" s="15"/>
      <c r="L1015" s="3">
        <f t="shared" si="498"/>
        <v>0</v>
      </c>
    </row>
    <row r="1016" spans="1:12" ht="16.5">
      <c r="A1016" s="263"/>
      <c r="B1016" s="263"/>
      <c r="C1016" s="38" t="s">
        <v>12</v>
      </c>
      <c r="D1016" s="109">
        <v>0</v>
      </c>
      <c r="E1016" s="75">
        <v>0</v>
      </c>
      <c r="F1016" s="75">
        <v>0</v>
      </c>
      <c r="G1016" s="75">
        <v>0</v>
      </c>
      <c r="H1016" s="75">
        <v>0</v>
      </c>
      <c r="I1016" s="75">
        <v>0</v>
      </c>
      <c r="J1016" s="52">
        <v>0</v>
      </c>
      <c r="K1016" s="15"/>
      <c r="L1016" s="3">
        <f t="shared" si="498"/>
        <v>0</v>
      </c>
    </row>
    <row r="1017" spans="1:12" ht="16.5">
      <c r="A1017" s="263"/>
      <c r="B1017" s="268"/>
      <c r="C1017" s="171" t="s">
        <v>23</v>
      </c>
      <c r="D1017" s="109">
        <v>0</v>
      </c>
      <c r="E1017" s="75">
        <v>0</v>
      </c>
      <c r="F1017" s="75">
        <v>0</v>
      </c>
      <c r="G1017" s="75">
        <v>0</v>
      </c>
      <c r="H1017" s="75">
        <v>0</v>
      </c>
      <c r="I1017" s="75">
        <v>0</v>
      </c>
      <c r="J1017" s="52">
        <v>0</v>
      </c>
      <c r="K1017" s="15"/>
      <c r="L1017" s="3">
        <f t="shared" si="498"/>
        <v>0</v>
      </c>
    </row>
    <row r="1018" spans="1:12" ht="132">
      <c r="A1018" s="252" t="s">
        <v>192</v>
      </c>
      <c r="B1018" s="246" t="s">
        <v>191</v>
      </c>
      <c r="C1018" s="185" t="s">
        <v>111</v>
      </c>
      <c r="D1018" s="117">
        <f>D1022</f>
        <v>7128.51</v>
      </c>
      <c r="E1018" s="76">
        <f>E1022+E1029</f>
        <v>7814.14</v>
      </c>
      <c r="F1018" s="75">
        <f>F1022+F1029</f>
        <v>9545.4600000000009</v>
      </c>
      <c r="G1018" s="76">
        <f t="shared" ref="G1018:I1018" si="500">G1022+G1029</f>
        <v>10909.050000000001</v>
      </c>
      <c r="H1018" s="76">
        <f>H1022+H1029+H1027</f>
        <v>10942.84</v>
      </c>
      <c r="I1018" s="134">
        <f t="shared" si="500"/>
        <v>9935.8799999999992</v>
      </c>
      <c r="J1018" s="134">
        <f t="shared" ref="J1018" si="501">J1022+J1029</f>
        <v>9935.8799999999992</v>
      </c>
      <c r="K1018" s="15"/>
      <c r="L1018" s="3">
        <f t="shared" si="498"/>
        <v>66211.759999999995</v>
      </c>
    </row>
    <row r="1019" spans="1:12" ht="16.5">
      <c r="A1019" s="252"/>
      <c r="B1019" s="247"/>
      <c r="C1019" s="185" t="s">
        <v>109</v>
      </c>
      <c r="D1019" s="117">
        <f>D1018</f>
        <v>7128.51</v>
      </c>
      <c r="E1019" s="76">
        <f>E1018</f>
        <v>7814.14</v>
      </c>
      <c r="F1019" s="170">
        <f>F1018</f>
        <v>9545.4600000000009</v>
      </c>
      <c r="G1019" s="76">
        <f>G1018</f>
        <v>10909.050000000001</v>
      </c>
      <c r="H1019" s="68">
        <v>0</v>
      </c>
      <c r="I1019" s="170">
        <v>0</v>
      </c>
      <c r="J1019" s="170">
        <v>0</v>
      </c>
      <c r="K1019" s="15"/>
      <c r="L1019" s="3"/>
    </row>
    <row r="1020" spans="1:12" ht="16.5">
      <c r="A1020" s="252"/>
      <c r="B1020" s="247"/>
      <c r="C1020" s="185" t="s">
        <v>110</v>
      </c>
      <c r="D1020" s="109">
        <v>0</v>
      </c>
      <c r="E1020" s="75">
        <v>0</v>
      </c>
      <c r="F1020" s="75">
        <v>0</v>
      </c>
      <c r="G1020" s="75">
        <v>0</v>
      </c>
      <c r="H1020" s="76">
        <f>H1018</f>
        <v>10942.84</v>
      </c>
      <c r="I1020" s="76">
        <f t="shared" ref="I1020:J1020" si="502">I1018</f>
        <v>9935.8799999999992</v>
      </c>
      <c r="J1020" s="76">
        <f t="shared" si="502"/>
        <v>9935.8799999999992</v>
      </c>
      <c r="K1020" s="15"/>
      <c r="L1020" s="3">
        <f t="shared" si="498"/>
        <v>30814.6</v>
      </c>
    </row>
    <row r="1021" spans="1:12" ht="16.5">
      <c r="A1021" s="252"/>
      <c r="B1021" s="247"/>
      <c r="C1021" s="22" t="s">
        <v>19</v>
      </c>
      <c r="D1021" s="109">
        <v>0</v>
      </c>
      <c r="E1021" s="75">
        <v>0</v>
      </c>
      <c r="F1021" s="75">
        <v>0</v>
      </c>
      <c r="G1021" s="75">
        <v>0</v>
      </c>
      <c r="H1021" s="75">
        <v>0</v>
      </c>
      <c r="I1021" s="75">
        <v>0</v>
      </c>
      <c r="J1021" s="52">
        <v>0</v>
      </c>
      <c r="K1021" s="15"/>
      <c r="L1021" s="3">
        <f t="shared" si="498"/>
        <v>0</v>
      </c>
    </row>
    <row r="1022" spans="1:12" ht="33">
      <c r="A1022" s="252"/>
      <c r="B1022" s="247"/>
      <c r="C1022" s="22" t="s">
        <v>9</v>
      </c>
      <c r="D1022" s="76">
        <f>D1024</f>
        <v>7128.51</v>
      </c>
      <c r="E1022" s="76">
        <f>E1024</f>
        <v>7794.14</v>
      </c>
      <c r="F1022" s="75">
        <f>F1024</f>
        <v>9199.77</v>
      </c>
      <c r="G1022" s="76">
        <f>G1024</f>
        <v>10909.050000000001</v>
      </c>
      <c r="H1022" s="76">
        <f>H1024</f>
        <v>10942.84</v>
      </c>
      <c r="I1022" s="75">
        <f t="shared" ref="I1022" si="503">I1024</f>
        <v>9935.8799999999992</v>
      </c>
      <c r="J1022" s="52">
        <f t="shared" ref="J1022" si="504">J1024</f>
        <v>9935.8799999999992</v>
      </c>
      <c r="K1022" s="15"/>
      <c r="L1022" s="3">
        <f t="shared" si="498"/>
        <v>65846.069999999992</v>
      </c>
    </row>
    <row r="1023" spans="1:12" ht="82.5">
      <c r="A1023" s="252"/>
      <c r="B1023" s="247"/>
      <c r="C1023" s="22" t="s">
        <v>90</v>
      </c>
      <c r="D1023" s="80">
        <v>0</v>
      </c>
      <c r="E1023" s="75">
        <v>0</v>
      </c>
      <c r="F1023" s="75">
        <v>0</v>
      </c>
      <c r="G1023" s="75">
        <v>0</v>
      </c>
      <c r="H1023" s="75">
        <v>0</v>
      </c>
      <c r="I1023" s="75">
        <v>0</v>
      </c>
      <c r="J1023" s="52">
        <v>0</v>
      </c>
      <c r="K1023" s="15"/>
      <c r="L1023" s="3">
        <f t="shared" si="498"/>
        <v>0</v>
      </c>
    </row>
    <row r="1024" spans="1:12" ht="49.5">
      <c r="A1024" s="252"/>
      <c r="B1024" s="247"/>
      <c r="C1024" s="22" t="s">
        <v>100</v>
      </c>
      <c r="D1024" s="117">
        <f>D1025</f>
        <v>7128.51</v>
      </c>
      <c r="E1024" s="76">
        <f>E1025</f>
        <v>7794.14</v>
      </c>
      <c r="F1024" s="75">
        <f>F1025</f>
        <v>9199.77</v>
      </c>
      <c r="G1024" s="76">
        <f>G1025</f>
        <v>10909.050000000001</v>
      </c>
      <c r="H1024" s="76">
        <f>H1026</f>
        <v>10942.84</v>
      </c>
      <c r="I1024" s="76">
        <f t="shared" ref="I1024:J1024" si="505">I1026</f>
        <v>9935.8799999999992</v>
      </c>
      <c r="J1024" s="76">
        <f t="shared" si="505"/>
        <v>9935.8799999999992</v>
      </c>
      <c r="K1024" s="15"/>
      <c r="L1024" s="3">
        <f t="shared" si="498"/>
        <v>65846.069999999992</v>
      </c>
    </row>
    <row r="1025" spans="1:12" ht="16.5">
      <c r="A1025" s="252"/>
      <c r="B1025" s="247"/>
      <c r="C1025" s="185" t="s">
        <v>109</v>
      </c>
      <c r="D1025" s="76">
        <f>D1039+D1049</f>
        <v>7128.51</v>
      </c>
      <c r="E1025" s="76">
        <f>E1039+E1049</f>
        <v>7794.14</v>
      </c>
      <c r="F1025" s="76">
        <f>F1039+F1048</f>
        <v>9199.77</v>
      </c>
      <c r="G1025" s="76">
        <f>G1039+G1049</f>
        <v>10909.050000000001</v>
      </c>
      <c r="H1025" s="68">
        <v>0</v>
      </c>
      <c r="I1025" s="68">
        <v>0</v>
      </c>
      <c r="J1025" s="51"/>
      <c r="K1025" s="15"/>
      <c r="L1025" s="3">
        <f t="shared" si="498"/>
        <v>35031.47</v>
      </c>
    </row>
    <row r="1026" spans="1:12" ht="16.5">
      <c r="A1026" s="252"/>
      <c r="B1026" s="247"/>
      <c r="C1026" s="185" t="s">
        <v>110</v>
      </c>
      <c r="D1026" s="108">
        <v>0</v>
      </c>
      <c r="E1026" s="75">
        <v>0</v>
      </c>
      <c r="F1026" s="75">
        <v>0</v>
      </c>
      <c r="G1026" s="75">
        <v>0</v>
      </c>
      <c r="H1026" s="76">
        <f>H1038+H1046</f>
        <v>10942.84</v>
      </c>
      <c r="I1026" s="76">
        <f>I1038+I1046</f>
        <v>9935.8799999999992</v>
      </c>
      <c r="J1026" s="76">
        <f>J1038+J1046</f>
        <v>9935.8799999999992</v>
      </c>
      <c r="K1026" s="15"/>
      <c r="L1026" s="3">
        <f t="shared" si="498"/>
        <v>30814.6</v>
      </c>
    </row>
    <row r="1027" spans="1:12" ht="16.5">
      <c r="A1027" s="252"/>
      <c r="B1027" s="247"/>
      <c r="C1027" s="22" t="s">
        <v>15</v>
      </c>
      <c r="D1027" s="109">
        <v>0</v>
      </c>
      <c r="E1027" s="75">
        <v>0</v>
      </c>
      <c r="F1027" s="75">
        <v>0</v>
      </c>
      <c r="G1027" s="75">
        <v>0</v>
      </c>
      <c r="H1027" s="75">
        <v>0</v>
      </c>
      <c r="I1027" s="75">
        <v>0</v>
      </c>
      <c r="J1027" s="52">
        <v>0</v>
      </c>
      <c r="K1027" s="15"/>
      <c r="L1027" s="3">
        <f t="shared" si="498"/>
        <v>0</v>
      </c>
    </row>
    <row r="1028" spans="1:12" ht="16.5">
      <c r="A1028" s="252"/>
      <c r="B1028" s="247"/>
      <c r="C1028" s="22" t="s">
        <v>12</v>
      </c>
      <c r="D1028" s="109">
        <v>0</v>
      </c>
      <c r="E1028" s="75">
        <v>0</v>
      </c>
      <c r="F1028" s="75">
        <v>0</v>
      </c>
      <c r="G1028" s="75">
        <v>0</v>
      </c>
      <c r="H1028" s="75">
        <v>0</v>
      </c>
      <c r="I1028" s="75">
        <v>0</v>
      </c>
      <c r="J1028" s="52">
        <v>0</v>
      </c>
      <c r="K1028" s="15"/>
      <c r="L1028" s="3">
        <f t="shared" si="498"/>
        <v>0</v>
      </c>
    </row>
    <row r="1029" spans="1:12" ht="16.5">
      <c r="A1029" s="252"/>
      <c r="B1029" s="250"/>
      <c r="C1029" s="22" t="s">
        <v>23</v>
      </c>
      <c r="D1029" s="108">
        <v>0</v>
      </c>
      <c r="E1029" s="76">
        <v>20</v>
      </c>
      <c r="F1029" s="76">
        <v>345.69</v>
      </c>
      <c r="G1029" s="68">
        <v>0</v>
      </c>
      <c r="H1029" s="68">
        <v>0</v>
      </c>
      <c r="I1029" s="68">
        <v>0</v>
      </c>
      <c r="J1029" s="64">
        <v>0</v>
      </c>
      <c r="K1029" s="15"/>
      <c r="L1029" s="3">
        <f t="shared" si="498"/>
        <v>365.69</v>
      </c>
    </row>
    <row r="1030" spans="1:12" ht="247.5">
      <c r="A1030" s="252" t="s">
        <v>194</v>
      </c>
      <c r="B1030" s="249" t="s">
        <v>193</v>
      </c>
      <c r="C1030" s="185" t="s">
        <v>111</v>
      </c>
      <c r="D1030" s="117">
        <f>D1034</f>
        <v>7128.51</v>
      </c>
      <c r="E1030" s="76">
        <f>E1034+E1042+0</f>
        <v>7726.26</v>
      </c>
      <c r="F1030" s="75">
        <f>F1034+F1042</f>
        <v>8694.25</v>
      </c>
      <c r="G1030" s="76">
        <f>G1034+G1042</f>
        <v>10820.35</v>
      </c>
      <c r="H1030" s="75">
        <f>H1032</f>
        <v>10857.04</v>
      </c>
      <c r="I1030" s="75">
        <f>I1034+I1042</f>
        <v>9935.8799999999992</v>
      </c>
      <c r="J1030" s="52">
        <f>J1034+J1042</f>
        <v>9935.8799999999992</v>
      </c>
      <c r="K1030" s="15"/>
      <c r="L1030" s="3">
        <f t="shared" si="498"/>
        <v>65098.17</v>
      </c>
    </row>
    <row r="1031" spans="1:12" ht="16.5">
      <c r="A1031" s="252"/>
      <c r="B1031" s="232"/>
      <c r="C1031" s="185" t="s">
        <v>109</v>
      </c>
      <c r="D1031" s="76">
        <f>D1030</f>
        <v>7128.51</v>
      </c>
      <c r="E1031" s="76">
        <f t="shared" ref="E1031:G1031" si="506">E1030</f>
        <v>7726.26</v>
      </c>
      <c r="F1031" s="76">
        <f t="shared" si="506"/>
        <v>8694.25</v>
      </c>
      <c r="G1031" s="76">
        <f t="shared" si="506"/>
        <v>10820.35</v>
      </c>
      <c r="H1031" s="75">
        <v>0</v>
      </c>
      <c r="I1031" s="75">
        <v>0</v>
      </c>
      <c r="J1031" s="52">
        <v>0</v>
      </c>
      <c r="K1031" s="15"/>
      <c r="L1031" s="3">
        <f t="shared" si="498"/>
        <v>34369.370000000003</v>
      </c>
    </row>
    <row r="1032" spans="1:12" ht="16.5">
      <c r="A1032" s="252"/>
      <c r="B1032" s="232"/>
      <c r="C1032" s="185" t="s">
        <v>110</v>
      </c>
      <c r="D1032" s="166">
        <v>0</v>
      </c>
      <c r="E1032" s="75">
        <v>0</v>
      </c>
      <c r="F1032" s="75">
        <v>0</v>
      </c>
      <c r="G1032" s="75">
        <v>0</v>
      </c>
      <c r="H1032" s="75">
        <f>H1034</f>
        <v>10857.04</v>
      </c>
      <c r="I1032" s="167">
        <f t="shared" ref="I1032:J1032" si="507">I1030</f>
        <v>9935.8799999999992</v>
      </c>
      <c r="J1032" s="167">
        <f t="shared" si="507"/>
        <v>9935.8799999999992</v>
      </c>
      <c r="K1032" s="15"/>
      <c r="L1032" s="3">
        <f t="shared" si="498"/>
        <v>30728.799999999996</v>
      </c>
    </row>
    <row r="1033" spans="1:12" ht="16.5">
      <c r="A1033" s="252"/>
      <c r="B1033" s="232"/>
      <c r="C1033" s="22" t="s">
        <v>114</v>
      </c>
      <c r="D1033" s="109">
        <v>0</v>
      </c>
      <c r="E1033" s="75">
        <v>0</v>
      </c>
      <c r="F1033" s="75">
        <v>0</v>
      </c>
      <c r="G1033" s="75">
        <v>0</v>
      </c>
      <c r="H1033" s="75">
        <v>0</v>
      </c>
      <c r="I1033" s="75">
        <v>0</v>
      </c>
      <c r="J1033" s="52">
        <v>0</v>
      </c>
      <c r="K1033" s="15"/>
      <c r="L1033" s="3">
        <f t="shared" si="498"/>
        <v>0</v>
      </c>
    </row>
    <row r="1034" spans="1:12" ht="33">
      <c r="A1034" s="252"/>
      <c r="B1034" s="232"/>
      <c r="C1034" s="22" t="s">
        <v>9</v>
      </c>
      <c r="D1034" s="76">
        <f t="shared" ref="D1034:I1034" si="508">D1036</f>
        <v>7128.51</v>
      </c>
      <c r="E1034" s="76">
        <f t="shared" si="508"/>
        <v>7706.26</v>
      </c>
      <c r="F1034" s="75">
        <f t="shared" si="508"/>
        <v>8348.56</v>
      </c>
      <c r="G1034" s="76">
        <f t="shared" si="508"/>
        <v>10820.35</v>
      </c>
      <c r="H1034" s="75">
        <f t="shared" si="508"/>
        <v>10857.04</v>
      </c>
      <c r="I1034" s="75">
        <f t="shared" si="508"/>
        <v>9935.8799999999992</v>
      </c>
      <c r="J1034" s="52">
        <f t="shared" ref="J1034" si="509">J1036</f>
        <v>9935.8799999999992</v>
      </c>
      <c r="K1034" s="15"/>
      <c r="L1034" s="3">
        <f t="shared" si="498"/>
        <v>64732.479999999996</v>
      </c>
    </row>
    <row r="1035" spans="1:12" ht="82.5">
      <c r="A1035" s="252"/>
      <c r="B1035" s="232"/>
      <c r="C1035" s="22" t="s">
        <v>90</v>
      </c>
      <c r="D1035" s="109">
        <v>0</v>
      </c>
      <c r="E1035" s="75">
        <v>0</v>
      </c>
      <c r="F1035" s="75">
        <v>0</v>
      </c>
      <c r="G1035" s="75">
        <v>0</v>
      </c>
      <c r="H1035" s="75">
        <v>0</v>
      </c>
      <c r="I1035" s="75">
        <v>0</v>
      </c>
      <c r="J1035" s="52">
        <v>0</v>
      </c>
      <c r="K1035" s="15"/>
      <c r="L1035" s="3">
        <f t="shared" si="498"/>
        <v>0</v>
      </c>
    </row>
    <row r="1036" spans="1:12" ht="49.5">
      <c r="A1036" s="252"/>
      <c r="B1036" s="232"/>
      <c r="C1036" s="22" t="s">
        <v>100</v>
      </c>
      <c r="D1036" s="80">
        <f>D1039</f>
        <v>7128.51</v>
      </c>
      <c r="E1036" s="76">
        <f t="shared" ref="E1036:J1036" si="510">E1039</f>
        <v>7706.26</v>
      </c>
      <c r="F1036" s="75">
        <f t="shared" si="510"/>
        <v>8348.56</v>
      </c>
      <c r="G1036" s="76">
        <f t="shared" si="510"/>
        <v>10820.35</v>
      </c>
      <c r="H1036" s="75">
        <f t="shared" si="510"/>
        <v>10857.04</v>
      </c>
      <c r="I1036" s="75">
        <f t="shared" si="510"/>
        <v>9935.8799999999992</v>
      </c>
      <c r="J1036" s="52">
        <f t="shared" si="510"/>
        <v>9935.8799999999992</v>
      </c>
      <c r="K1036" s="15"/>
      <c r="L1036" s="3">
        <f t="shared" si="498"/>
        <v>64732.479999999996</v>
      </c>
    </row>
    <row r="1037" spans="1:12" ht="16.5">
      <c r="A1037" s="252"/>
      <c r="B1037" s="232"/>
      <c r="C1037" s="185" t="s">
        <v>109</v>
      </c>
      <c r="D1037" s="76">
        <f>D1036</f>
        <v>7128.51</v>
      </c>
      <c r="E1037" s="76">
        <f t="shared" ref="E1037" si="511">E1036</f>
        <v>7706.26</v>
      </c>
      <c r="F1037" s="76">
        <f t="shared" ref="F1037" si="512">F1036</f>
        <v>8348.56</v>
      </c>
      <c r="G1037" s="76">
        <f t="shared" ref="G1037" si="513">G1036</f>
        <v>10820.35</v>
      </c>
      <c r="H1037" s="167">
        <v>0</v>
      </c>
      <c r="I1037" s="167">
        <v>0</v>
      </c>
      <c r="J1037" s="167">
        <v>0</v>
      </c>
      <c r="K1037" s="15"/>
      <c r="L1037" s="3"/>
    </row>
    <row r="1038" spans="1:12" ht="16.5">
      <c r="A1038" s="252"/>
      <c r="B1038" s="232"/>
      <c r="C1038" s="185" t="s">
        <v>110</v>
      </c>
      <c r="D1038" s="166">
        <v>0</v>
      </c>
      <c r="E1038" s="167">
        <v>0</v>
      </c>
      <c r="F1038" s="167">
        <v>0</v>
      </c>
      <c r="G1038" s="167">
        <v>0</v>
      </c>
      <c r="H1038" s="167">
        <f>H1036</f>
        <v>10857.04</v>
      </c>
      <c r="I1038" s="167">
        <f t="shared" ref="I1038:J1038" si="514">I1036</f>
        <v>9935.8799999999992</v>
      </c>
      <c r="J1038" s="167">
        <f t="shared" si="514"/>
        <v>9935.8799999999992</v>
      </c>
      <c r="K1038" s="15"/>
      <c r="L1038" s="3"/>
    </row>
    <row r="1039" spans="1:12" ht="66">
      <c r="A1039" s="252"/>
      <c r="B1039" s="232"/>
      <c r="C1039" s="22" t="s">
        <v>101</v>
      </c>
      <c r="D1039" s="80">
        <v>7128.51</v>
      </c>
      <c r="E1039" s="76">
        <v>7706.26</v>
      </c>
      <c r="F1039" s="75">
        <v>8348.56</v>
      </c>
      <c r="G1039" s="76">
        <v>10820.35</v>
      </c>
      <c r="H1039" s="75">
        <v>10857.04</v>
      </c>
      <c r="I1039" s="101">
        <v>9935.8799999999992</v>
      </c>
      <c r="J1039" s="101">
        <v>9935.8799999999992</v>
      </c>
      <c r="K1039" s="15"/>
      <c r="L1039" s="3">
        <f t="shared" si="498"/>
        <v>64732.479999999996</v>
      </c>
    </row>
    <row r="1040" spans="1:12" ht="16.5">
      <c r="A1040" s="252"/>
      <c r="B1040" s="232"/>
      <c r="C1040" s="22" t="s">
        <v>15</v>
      </c>
      <c r="D1040" s="109">
        <v>0</v>
      </c>
      <c r="E1040" s="75">
        <v>0</v>
      </c>
      <c r="F1040" s="75">
        <v>0</v>
      </c>
      <c r="G1040" s="75">
        <v>0</v>
      </c>
      <c r="H1040" s="75">
        <v>0</v>
      </c>
      <c r="I1040" s="75">
        <v>0</v>
      </c>
      <c r="J1040" s="52">
        <v>0</v>
      </c>
      <c r="K1040" s="15"/>
      <c r="L1040" s="3">
        <f t="shared" si="498"/>
        <v>0</v>
      </c>
    </row>
    <row r="1041" spans="1:12" ht="16.5">
      <c r="A1041" s="252"/>
      <c r="B1041" s="232"/>
      <c r="C1041" s="22" t="s">
        <v>12</v>
      </c>
      <c r="D1041" s="109">
        <v>0</v>
      </c>
      <c r="E1041" s="75">
        <v>0</v>
      </c>
      <c r="F1041" s="75">
        <v>0</v>
      </c>
      <c r="G1041" s="75">
        <v>0</v>
      </c>
      <c r="H1041" s="75">
        <v>0</v>
      </c>
      <c r="I1041" s="75">
        <v>0</v>
      </c>
      <c r="J1041" s="52">
        <v>0</v>
      </c>
      <c r="K1041" s="15"/>
      <c r="L1041" s="3">
        <f t="shared" si="498"/>
        <v>0</v>
      </c>
    </row>
    <row r="1042" spans="1:12" ht="16.5">
      <c r="A1042" s="252"/>
      <c r="B1042" s="248"/>
      <c r="C1042" s="22" t="s">
        <v>23</v>
      </c>
      <c r="D1042" s="109">
        <v>0</v>
      </c>
      <c r="E1042" s="76">
        <v>20</v>
      </c>
      <c r="F1042" s="76">
        <v>345.69</v>
      </c>
      <c r="G1042" s="76">
        <v>0</v>
      </c>
      <c r="H1042" s="76">
        <v>0</v>
      </c>
      <c r="I1042" s="68">
        <v>0</v>
      </c>
      <c r="J1042" s="68">
        <v>0</v>
      </c>
      <c r="K1042" s="15"/>
      <c r="L1042" s="3">
        <f t="shared" si="498"/>
        <v>365.69</v>
      </c>
    </row>
    <row r="1043" spans="1:12" ht="16.5">
      <c r="A1043" s="263" t="s">
        <v>51</v>
      </c>
      <c r="B1043" s="263" t="s">
        <v>59</v>
      </c>
      <c r="C1043" s="38" t="s">
        <v>111</v>
      </c>
      <c r="D1043" s="132">
        <v>0</v>
      </c>
      <c r="E1043" s="76">
        <f>E1046</f>
        <v>87.88</v>
      </c>
      <c r="F1043" s="76">
        <f>F1046</f>
        <v>851.21</v>
      </c>
      <c r="G1043" s="76">
        <f>G1046</f>
        <v>88.7</v>
      </c>
      <c r="H1043" s="76">
        <f t="shared" ref="H1043:I1043" si="515">H1046</f>
        <v>85.8</v>
      </c>
      <c r="I1043" s="68">
        <f t="shared" si="515"/>
        <v>0</v>
      </c>
      <c r="J1043" s="68">
        <f t="shared" ref="J1043" si="516">J1046</f>
        <v>0</v>
      </c>
      <c r="K1043" s="15"/>
      <c r="L1043" s="3">
        <f t="shared" si="498"/>
        <v>1113.5899999999999</v>
      </c>
    </row>
    <row r="1044" spans="1:12" ht="16.5">
      <c r="A1044" s="263"/>
      <c r="B1044" s="263"/>
      <c r="C1044" s="38" t="s">
        <v>109</v>
      </c>
      <c r="D1044" s="68">
        <f t="shared" ref="D1044" si="517">D1045</f>
        <v>0</v>
      </c>
      <c r="E1044" s="76">
        <f>E1043</f>
        <v>87.88</v>
      </c>
      <c r="F1044" s="132">
        <v>0</v>
      </c>
      <c r="G1044" s="132">
        <v>0</v>
      </c>
      <c r="H1044" s="132">
        <v>0</v>
      </c>
      <c r="I1044" s="68">
        <v>0</v>
      </c>
      <c r="J1044" s="68">
        <v>0</v>
      </c>
      <c r="K1044" s="15"/>
      <c r="L1044" s="3">
        <f t="shared" si="498"/>
        <v>87.88</v>
      </c>
    </row>
    <row r="1045" spans="1:12" ht="16.5">
      <c r="A1045" s="263"/>
      <c r="B1045" s="263"/>
      <c r="C1045" s="38" t="s">
        <v>110</v>
      </c>
      <c r="D1045" s="68">
        <v>0</v>
      </c>
      <c r="E1045" s="132">
        <v>0</v>
      </c>
      <c r="F1045" s="132">
        <v>0</v>
      </c>
      <c r="G1045" s="132">
        <v>0</v>
      </c>
      <c r="H1045" s="76">
        <f>H1043</f>
        <v>85.8</v>
      </c>
      <c r="I1045" s="68">
        <f t="shared" ref="I1045:J1045" si="518">I1043</f>
        <v>0</v>
      </c>
      <c r="J1045" s="68">
        <f t="shared" si="518"/>
        <v>0</v>
      </c>
      <c r="K1045" s="15"/>
      <c r="L1045" s="3">
        <f t="shared" si="498"/>
        <v>85.8</v>
      </c>
    </row>
    <row r="1046" spans="1:12" ht="33">
      <c r="A1046" s="263"/>
      <c r="B1046" s="263"/>
      <c r="C1046" s="168" t="s">
        <v>9</v>
      </c>
      <c r="D1046" s="132">
        <v>0</v>
      </c>
      <c r="E1046" s="76">
        <f>E1048</f>
        <v>87.88</v>
      </c>
      <c r="F1046" s="76">
        <f>F1048</f>
        <v>851.21</v>
      </c>
      <c r="G1046" s="76">
        <f t="shared" ref="G1046:I1046" si="519">G1048</f>
        <v>88.7</v>
      </c>
      <c r="H1046" s="76">
        <f t="shared" si="519"/>
        <v>85.8</v>
      </c>
      <c r="I1046" s="68">
        <f t="shared" si="519"/>
        <v>0</v>
      </c>
      <c r="J1046" s="68">
        <f t="shared" ref="J1046" si="520">J1048</f>
        <v>0</v>
      </c>
      <c r="K1046" s="15"/>
      <c r="L1046" s="3">
        <f t="shared" si="498"/>
        <v>1113.5899999999999</v>
      </c>
    </row>
    <row r="1047" spans="1:12" ht="82.5">
      <c r="A1047" s="263"/>
      <c r="B1047" s="263"/>
      <c r="C1047" s="168" t="s">
        <v>90</v>
      </c>
      <c r="D1047" s="132">
        <v>0</v>
      </c>
      <c r="E1047" s="132">
        <v>0</v>
      </c>
      <c r="F1047" s="132">
        <v>0</v>
      </c>
      <c r="G1047" s="132">
        <v>0</v>
      </c>
      <c r="H1047" s="132">
        <v>0</v>
      </c>
      <c r="I1047" s="132">
        <v>0</v>
      </c>
      <c r="J1047" s="132">
        <v>0</v>
      </c>
      <c r="K1047" s="15"/>
      <c r="L1047" s="3">
        <f t="shared" si="498"/>
        <v>0</v>
      </c>
    </row>
    <row r="1048" spans="1:12" ht="49.5">
      <c r="A1048" s="263"/>
      <c r="B1048" s="263"/>
      <c r="C1048" s="22" t="s">
        <v>100</v>
      </c>
      <c r="D1048" s="53">
        <v>0</v>
      </c>
      <c r="E1048" s="76">
        <f>E1049</f>
        <v>87.88</v>
      </c>
      <c r="F1048" s="76">
        <f>F1049</f>
        <v>851.21</v>
      </c>
      <c r="G1048" s="76">
        <f t="shared" ref="G1048:J1048" si="521">G1049</f>
        <v>88.7</v>
      </c>
      <c r="H1048" s="76">
        <f t="shared" si="521"/>
        <v>85.8</v>
      </c>
      <c r="I1048" s="68">
        <f t="shared" si="521"/>
        <v>0</v>
      </c>
      <c r="J1048" s="68">
        <f t="shared" si="521"/>
        <v>0</v>
      </c>
      <c r="K1048" s="15"/>
      <c r="L1048" s="3">
        <f t="shared" si="498"/>
        <v>1113.5899999999999</v>
      </c>
    </row>
    <row r="1049" spans="1:12" ht="66">
      <c r="A1049" s="263"/>
      <c r="B1049" s="263"/>
      <c r="C1049" s="168" t="s">
        <v>101</v>
      </c>
      <c r="D1049" s="53">
        <v>0</v>
      </c>
      <c r="E1049" s="76">
        <v>87.88</v>
      </c>
      <c r="F1049" s="76">
        <v>851.21</v>
      </c>
      <c r="G1049" s="76">
        <v>88.7</v>
      </c>
      <c r="H1049" s="76">
        <v>85.8</v>
      </c>
      <c r="I1049" s="68">
        <v>0</v>
      </c>
      <c r="J1049" s="68">
        <v>0</v>
      </c>
      <c r="K1049" s="15"/>
      <c r="L1049" s="3">
        <f t="shared" si="498"/>
        <v>1113.5899999999999</v>
      </c>
    </row>
    <row r="1050" spans="1:12" ht="16.5">
      <c r="A1050" s="263"/>
      <c r="B1050" s="263"/>
      <c r="C1050" s="168" t="s">
        <v>15</v>
      </c>
      <c r="D1050" s="53">
        <v>0</v>
      </c>
      <c r="E1050" s="132">
        <v>0</v>
      </c>
      <c r="F1050" s="132">
        <v>0</v>
      </c>
      <c r="G1050" s="132">
        <v>0</v>
      </c>
      <c r="H1050" s="132">
        <v>0</v>
      </c>
      <c r="I1050" s="132">
        <v>0</v>
      </c>
      <c r="J1050" s="132">
        <v>0</v>
      </c>
      <c r="K1050" s="15"/>
      <c r="L1050" s="3">
        <f t="shared" si="498"/>
        <v>0</v>
      </c>
    </row>
    <row r="1051" spans="1:12" ht="33">
      <c r="A1051" s="263"/>
      <c r="B1051" s="263"/>
      <c r="C1051" s="168" t="s">
        <v>16</v>
      </c>
      <c r="D1051" s="53">
        <v>0</v>
      </c>
      <c r="E1051" s="132">
        <v>0</v>
      </c>
      <c r="F1051" s="132">
        <v>0</v>
      </c>
      <c r="G1051" s="132">
        <v>0</v>
      </c>
      <c r="H1051" s="132">
        <v>0</v>
      </c>
      <c r="I1051" s="132">
        <v>0</v>
      </c>
      <c r="J1051" s="132">
        <v>0</v>
      </c>
      <c r="K1051" s="15"/>
      <c r="L1051" s="3"/>
    </row>
    <row r="1052" spans="1:12" ht="16.5">
      <c r="A1052" s="263"/>
      <c r="B1052" s="263"/>
      <c r="C1052" s="168" t="s">
        <v>12</v>
      </c>
      <c r="D1052" s="53">
        <v>0</v>
      </c>
      <c r="E1052" s="53">
        <v>0</v>
      </c>
      <c r="F1052" s="53">
        <v>0</v>
      </c>
      <c r="G1052" s="53">
        <v>0</v>
      </c>
      <c r="H1052" s="53">
        <v>0</v>
      </c>
      <c r="I1052" s="53">
        <v>0</v>
      </c>
      <c r="J1052" s="53">
        <v>0</v>
      </c>
      <c r="K1052" s="15"/>
      <c r="L1052" s="3"/>
    </row>
    <row r="1053" spans="1:12" ht="16.5">
      <c r="A1053" s="263"/>
      <c r="B1053" s="263"/>
      <c r="C1053" s="168" t="s">
        <v>23</v>
      </c>
      <c r="D1053" s="53">
        <v>0</v>
      </c>
      <c r="E1053" s="53">
        <v>0</v>
      </c>
      <c r="F1053" s="53">
        <v>0</v>
      </c>
      <c r="G1053" s="53">
        <v>0</v>
      </c>
      <c r="H1053" s="53">
        <v>0</v>
      </c>
      <c r="I1053" s="53">
        <v>0</v>
      </c>
      <c r="J1053" s="53">
        <v>0</v>
      </c>
      <c r="K1053" s="15"/>
      <c r="L1053" s="3"/>
    </row>
    <row r="1054" spans="1:12" ht="17.25">
      <c r="A1054" s="13"/>
      <c r="B1054" s="13"/>
      <c r="C1054" s="13"/>
      <c r="D1054" s="13"/>
      <c r="E1054" s="13"/>
      <c r="F1054" s="54"/>
      <c r="G1054" s="54"/>
      <c r="H1054" s="54"/>
      <c r="I1054" s="54"/>
      <c r="J1054" s="54"/>
      <c r="K1054" s="13"/>
      <c r="L1054" s="3"/>
    </row>
    <row r="1055" spans="1:12" ht="17.25">
      <c r="A1055" s="13"/>
      <c r="B1055" s="13"/>
      <c r="C1055" s="13"/>
      <c r="D1055" s="13"/>
      <c r="E1055" s="13"/>
      <c r="F1055" s="54"/>
      <c r="G1055" s="54"/>
      <c r="H1055" s="54"/>
      <c r="I1055" s="54"/>
      <c r="J1055" s="54"/>
      <c r="K1055" s="13"/>
      <c r="L1055" s="3"/>
    </row>
    <row r="1056" spans="1:12" ht="17.25">
      <c r="A1056" s="13"/>
      <c r="B1056" s="13"/>
      <c r="C1056" s="13"/>
      <c r="D1056" s="13"/>
      <c r="E1056" s="13"/>
      <c r="F1056" s="54"/>
      <c r="G1056" s="54"/>
      <c r="H1056" s="54"/>
      <c r="I1056" s="54"/>
      <c r="J1056" s="54"/>
      <c r="K1056" s="13"/>
      <c r="L1056" s="3"/>
    </row>
    <row r="1057" spans="1:12" ht="17.25">
      <c r="A1057" s="13"/>
      <c r="B1057" s="13"/>
      <c r="C1057" s="13"/>
      <c r="D1057" s="13"/>
      <c r="E1057" s="13"/>
      <c r="F1057" s="54"/>
      <c r="G1057" s="54"/>
      <c r="H1057" s="54"/>
      <c r="I1057" s="54"/>
      <c r="J1057" s="54"/>
      <c r="K1057" s="13"/>
      <c r="L1057" s="3"/>
    </row>
    <row r="1058" spans="1:12" ht="17.25">
      <c r="A1058" s="13"/>
      <c r="B1058" s="13"/>
      <c r="C1058" s="13"/>
      <c r="D1058" s="13"/>
      <c r="E1058" s="13"/>
      <c r="F1058" s="54"/>
      <c r="G1058" s="54"/>
      <c r="H1058" s="54"/>
      <c r="I1058" s="54"/>
      <c r="J1058" s="54"/>
      <c r="K1058" s="13"/>
      <c r="L1058" s="3"/>
    </row>
    <row r="1059" spans="1:12" ht="17.25">
      <c r="A1059" s="13"/>
      <c r="B1059" s="13"/>
      <c r="C1059" s="13"/>
      <c r="D1059" s="13"/>
      <c r="E1059" s="13"/>
      <c r="F1059" s="54"/>
      <c r="G1059" s="54"/>
      <c r="H1059" s="54"/>
      <c r="I1059" s="54"/>
      <c r="J1059" s="54"/>
      <c r="K1059" s="13"/>
      <c r="L1059" s="3"/>
    </row>
    <row r="1060" spans="1:12" ht="17.25">
      <c r="A1060" s="13"/>
      <c r="B1060" s="13"/>
      <c r="C1060" s="13"/>
      <c r="D1060" s="13"/>
      <c r="E1060" s="13"/>
      <c r="F1060" s="54"/>
      <c r="G1060" s="54"/>
      <c r="H1060" s="54"/>
      <c r="I1060" s="54"/>
      <c r="J1060" s="54"/>
      <c r="K1060" s="13"/>
      <c r="L1060" s="3"/>
    </row>
    <row r="1061" spans="1:12" ht="17.25">
      <c r="A1061" s="13"/>
      <c r="B1061" s="13"/>
      <c r="C1061" s="13"/>
      <c r="D1061" s="13"/>
      <c r="E1061" s="13"/>
      <c r="F1061" s="54"/>
      <c r="G1061" s="54"/>
      <c r="H1061" s="54"/>
      <c r="I1061" s="54"/>
      <c r="J1061" s="54"/>
      <c r="K1061" s="13"/>
      <c r="L1061" s="3"/>
    </row>
    <row r="1062" spans="1:12" ht="17.25">
      <c r="A1062" s="13"/>
      <c r="B1062" s="13"/>
      <c r="C1062" s="13"/>
      <c r="D1062" s="13"/>
      <c r="E1062" s="13"/>
      <c r="F1062" s="54"/>
      <c r="G1062" s="54"/>
      <c r="H1062" s="54"/>
      <c r="I1062" s="54"/>
      <c r="J1062" s="54"/>
      <c r="K1062" s="13"/>
      <c r="L1062" s="3"/>
    </row>
    <row r="1063" spans="1:12" ht="17.25">
      <c r="A1063" s="13"/>
      <c r="B1063" s="13"/>
      <c r="C1063" s="13"/>
      <c r="D1063" s="13"/>
      <c r="E1063" s="13"/>
      <c r="F1063" s="54"/>
      <c r="G1063" s="54"/>
      <c r="H1063" s="54"/>
      <c r="I1063" s="54"/>
      <c r="J1063" s="54"/>
      <c r="K1063" s="13"/>
      <c r="L1063" s="3"/>
    </row>
    <row r="1064" spans="1:12" ht="17.25">
      <c r="A1064" s="13"/>
      <c r="B1064" s="13"/>
      <c r="C1064" s="13"/>
      <c r="D1064" s="13"/>
      <c r="E1064" s="13"/>
      <c r="F1064" s="54"/>
      <c r="G1064" s="54"/>
      <c r="H1064" s="54"/>
      <c r="I1064" s="54"/>
      <c r="J1064" s="54"/>
      <c r="K1064" s="13"/>
      <c r="L1064" s="3"/>
    </row>
    <row r="1065" spans="1:12" ht="17.25">
      <c r="A1065" s="13"/>
      <c r="B1065" s="13"/>
      <c r="C1065" s="13"/>
      <c r="D1065" s="13"/>
      <c r="E1065" s="13"/>
      <c r="F1065" s="54"/>
      <c r="G1065" s="54"/>
      <c r="H1065" s="54"/>
      <c r="I1065" s="54"/>
      <c r="J1065" s="54"/>
      <c r="K1065" s="13"/>
      <c r="L1065" s="3"/>
    </row>
    <row r="1066" spans="1:12" ht="17.25">
      <c r="A1066" s="13"/>
      <c r="B1066" s="13"/>
      <c r="C1066" s="13"/>
      <c r="D1066" s="13"/>
      <c r="E1066" s="13"/>
      <c r="F1066" s="54"/>
      <c r="G1066" s="54"/>
      <c r="H1066" s="54"/>
      <c r="I1066" s="54"/>
      <c r="J1066" s="54"/>
      <c r="K1066" s="13"/>
      <c r="L1066" s="3"/>
    </row>
    <row r="1067" spans="1:12" ht="17.25">
      <c r="A1067" s="13"/>
      <c r="B1067" s="13"/>
      <c r="C1067" s="13"/>
      <c r="D1067" s="13"/>
      <c r="E1067" s="13"/>
      <c r="F1067" s="54"/>
      <c r="G1067" s="54"/>
      <c r="H1067" s="54"/>
      <c r="I1067" s="54"/>
      <c r="J1067" s="54"/>
      <c r="K1067" s="13"/>
      <c r="L1067" s="3"/>
    </row>
    <row r="1068" spans="1:12" ht="17.25">
      <c r="A1068" s="13"/>
      <c r="B1068" s="13"/>
      <c r="C1068" s="13"/>
      <c r="D1068" s="13"/>
      <c r="E1068" s="13"/>
      <c r="F1068" s="54"/>
      <c r="G1068" s="54"/>
      <c r="H1068" s="54"/>
      <c r="I1068" s="54"/>
      <c r="J1068" s="54"/>
      <c r="K1068" s="13"/>
      <c r="L1068" s="3"/>
    </row>
    <row r="1069" spans="1:12" ht="17.25">
      <c r="A1069" s="13"/>
      <c r="B1069" s="13"/>
      <c r="C1069" s="13"/>
      <c r="D1069" s="13"/>
      <c r="E1069" s="13"/>
      <c r="F1069" s="54"/>
      <c r="G1069" s="54"/>
      <c r="H1069" s="54"/>
      <c r="I1069" s="54"/>
      <c r="J1069" s="54"/>
      <c r="K1069" s="13"/>
      <c r="L1069" s="3"/>
    </row>
    <row r="1070" spans="1:12" ht="17.25">
      <c r="A1070" s="13"/>
      <c r="B1070" s="13"/>
      <c r="C1070" s="13"/>
      <c r="D1070" s="13"/>
      <c r="E1070" s="13"/>
      <c r="F1070" s="54"/>
      <c r="G1070" s="54"/>
      <c r="H1070" s="54"/>
      <c r="I1070" s="54"/>
      <c r="J1070" s="54"/>
      <c r="K1070" s="13"/>
      <c r="L1070" s="3"/>
    </row>
    <row r="1071" spans="1:12" ht="17.25">
      <c r="A1071" s="13"/>
      <c r="B1071" s="13"/>
      <c r="C1071" s="13"/>
      <c r="D1071" s="13"/>
      <c r="E1071" s="13"/>
      <c r="F1071" s="54"/>
      <c r="G1071" s="54"/>
      <c r="H1071" s="54"/>
      <c r="I1071" s="54"/>
      <c r="J1071" s="54"/>
      <c r="K1071" s="13"/>
      <c r="L1071" s="3"/>
    </row>
    <row r="1072" spans="1:12" ht="17.25">
      <c r="A1072" s="13"/>
      <c r="B1072" s="13"/>
      <c r="C1072" s="13"/>
      <c r="D1072" s="13"/>
      <c r="E1072" s="13"/>
      <c r="F1072" s="54"/>
      <c r="G1072" s="54"/>
      <c r="H1072" s="54"/>
      <c r="I1072" s="54"/>
      <c r="J1072" s="54"/>
      <c r="K1072" s="13"/>
      <c r="L1072" s="3"/>
    </row>
    <row r="1073" spans="1:12" ht="17.25">
      <c r="A1073" s="13"/>
      <c r="B1073" s="13"/>
      <c r="C1073" s="13"/>
      <c r="D1073" s="13"/>
      <c r="E1073" s="13"/>
      <c r="F1073" s="54"/>
      <c r="G1073" s="54"/>
      <c r="H1073" s="54"/>
      <c r="I1073" s="54"/>
      <c r="J1073" s="54"/>
      <c r="K1073" s="13"/>
      <c r="L1073" s="3"/>
    </row>
    <row r="1074" spans="1:12" ht="17.25">
      <c r="A1074" s="13"/>
      <c r="B1074" s="13"/>
      <c r="C1074" s="13"/>
      <c r="D1074" s="13"/>
      <c r="E1074" s="13"/>
      <c r="F1074" s="54"/>
      <c r="G1074" s="54"/>
      <c r="H1074" s="54"/>
      <c r="I1074" s="54"/>
      <c r="J1074" s="54"/>
      <c r="K1074" s="13"/>
      <c r="L1074" s="3"/>
    </row>
    <row r="1075" spans="1:12" ht="17.25">
      <c r="A1075" s="13"/>
      <c r="B1075" s="13"/>
      <c r="C1075" s="13"/>
      <c r="D1075" s="13"/>
      <c r="E1075" s="13"/>
      <c r="F1075" s="54"/>
      <c r="G1075" s="54"/>
      <c r="H1075" s="54"/>
      <c r="I1075" s="54"/>
      <c r="J1075" s="54"/>
      <c r="K1075" s="13"/>
      <c r="L1075" s="3"/>
    </row>
    <row r="1076" spans="1:12" ht="17.25">
      <c r="A1076" s="13"/>
      <c r="B1076" s="13"/>
      <c r="C1076" s="13"/>
      <c r="D1076" s="13"/>
      <c r="E1076" s="13"/>
      <c r="F1076" s="54"/>
      <c r="G1076" s="54"/>
      <c r="H1076" s="54"/>
      <c r="I1076" s="54"/>
      <c r="J1076" s="54"/>
      <c r="K1076" s="13"/>
      <c r="L1076" s="3"/>
    </row>
    <row r="1077" spans="1:12" ht="17.25">
      <c r="A1077" s="13"/>
      <c r="B1077" s="13"/>
      <c r="C1077" s="13"/>
      <c r="D1077" s="13"/>
      <c r="E1077" s="13"/>
      <c r="F1077" s="54"/>
      <c r="G1077" s="54"/>
      <c r="H1077" s="54"/>
      <c r="I1077" s="54"/>
      <c r="J1077" s="54"/>
      <c r="K1077" s="13"/>
      <c r="L1077" s="3"/>
    </row>
    <row r="1078" spans="1:12" ht="17.25">
      <c r="A1078" s="13"/>
      <c r="B1078" s="13"/>
      <c r="C1078" s="13"/>
      <c r="D1078" s="13"/>
      <c r="E1078" s="13"/>
      <c r="F1078" s="54"/>
      <c r="G1078" s="54"/>
      <c r="H1078" s="54"/>
      <c r="I1078" s="54"/>
      <c r="J1078" s="54"/>
      <c r="K1078" s="13"/>
      <c r="L1078" s="3"/>
    </row>
    <row r="1079" spans="1:12" ht="17.25">
      <c r="A1079" s="13"/>
      <c r="B1079" s="13"/>
      <c r="C1079" s="13"/>
      <c r="D1079" s="13"/>
      <c r="E1079" s="13"/>
      <c r="F1079" s="54"/>
      <c r="G1079" s="54"/>
      <c r="H1079" s="54"/>
      <c r="I1079" s="54"/>
      <c r="J1079" s="54"/>
      <c r="K1079" s="13"/>
      <c r="L1079" s="3"/>
    </row>
    <row r="1080" spans="1:12" ht="17.25">
      <c r="A1080" s="13"/>
      <c r="B1080" s="13"/>
      <c r="C1080" s="13"/>
      <c r="D1080" s="13"/>
      <c r="E1080" s="13"/>
      <c r="F1080" s="54"/>
      <c r="G1080" s="54"/>
      <c r="H1080" s="54"/>
      <c r="I1080" s="54"/>
      <c r="J1080" s="54"/>
      <c r="K1080" s="13"/>
      <c r="L1080" s="3"/>
    </row>
    <row r="1081" spans="1:12" ht="17.25">
      <c r="A1081" s="13"/>
      <c r="B1081" s="13"/>
      <c r="C1081" s="13"/>
      <c r="D1081" s="13"/>
      <c r="E1081" s="13"/>
      <c r="F1081" s="54"/>
      <c r="G1081" s="54"/>
      <c r="H1081" s="54"/>
      <c r="I1081" s="54"/>
      <c r="J1081" s="54"/>
      <c r="K1081" s="13"/>
      <c r="L1081" s="3"/>
    </row>
    <row r="1082" spans="1:12" ht="17.25">
      <c r="A1082" s="13"/>
      <c r="B1082" s="13"/>
      <c r="C1082" s="13"/>
      <c r="D1082" s="13"/>
      <c r="E1082" s="13"/>
      <c r="F1082" s="54"/>
      <c r="G1082" s="54"/>
      <c r="H1082" s="54"/>
      <c r="I1082" s="54"/>
      <c r="J1082" s="54"/>
      <c r="K1082" s="13"/>
      <c r="L1082" s="3"/>
    </row>
    <row r="1083" spans="1:12" ht="17.25">
      <c r="A1083" s="13"/>
      <c r="B1083" s="13"/>
      <c r="C1083" s="13"/>
      <c r="D1083" s="13"/>
      <c r="E1083" s="13"/>
      <c r="F1083" s="54"/>
      <c r="G1083" s="54"/>
      <c r="H1083" s="54"/>
      <c r="I1083" s="54"/>
      <c r="J1083" s="54"/>
      <c r="K1083" s="13"/>
      <c r="L1083" s="3"/>
    </row>
    <row r="1084" spans="1:12" ht="17.25">
      <c r="A1084" s="13"/>
      <c r="B1084" s="13"/>
      <c r="C1084" s="13"/>
      <c r="D1084" s="13"/>
      <c r="E1084" s="13"/>
      <c r="F1084" s="54"/>
      <c r="G1084" s="54"/>
      <c r="H1084" s="54"/>
      <c r="I1084" s="54"/>
      <c r="J1084" s="54"/>
      <c r="K1084" s="13"/>
      <c r="L1084" s="3"/>
    </row>
    <row r="1085" spans="1:12" ht="17.25">
      <c r="A1085" s="13"/>
      <c r="B1085" s="13"/>
      <c r="C1085" s="13"/>
      <c r="D1085" s="13"/>
      <c r="E1085" s="13"/>
      <c r="F1085" s="54"/>
      <c r="G1085" s="54"/>
      <c r="H1085" s="54"/>
      <c r="I1085" s="54"/>
      <c r="J1085" s="54"/>
      <c r="K1085" s="13"/>
      <c r="L1085" s="3"/>
    </row>
    <row r="1086" spans="1:12" ht="17.25">
      <c r="A1086" s="13"/>
      <c r="B1086" s="13"/>
      <c r="C1086" s="13"/>
      <c r="D1086" s="13"/>
      <c r="E1086" s="13"/>
      <c r="F1086" s="54"/>
      <c r="G1086" s="54"/>
      <c r="H1086" s="54"/>
      <c r="I1086" s="54"/>
      <c r="J1086" s="54"/>
      <c r="K1086" s="13"/>
      <c r="L1086" s="3"/>
    </row>
    <row r="1087" spans="1:12" ht="17.25">
      <c r="A1087" s="13"/>
      <c r="B1087" s="13"/>
      <c r="C1087" s="13"/>
      <c r="D1087" s="13"/>
      <c r="E1087" s="13"/>
      <c r="F1087" s="54"/>
      <c r="G1087" s="54"/>
      <c r="H1087" s="54"/>
      <c r="I1087" s="54"/>
      <c r="J1087" s="54"/>
      <c r="K1087" s="13"/>
      <c r="L1087" s="3"/>
    </row>
    <row r="1088" spans="1:12" ht="17.25">
      <c r="A1088" s="13"/>
      <c r="B1088" s="13"/>
      <c r="C1088" s="13"/>
      <c r="D1088" s="13"/>
      <c r="E1088" s="13"/>
      <c r="F1088" s="54"/>
      <c r="G1088" s="54"/>
      <c r="H1088" s="54"/>
      <c r="I1088" s="54"/>
      <c r="J1088" s="54"/>
      <c r="K1088" s="13"/>
      <c r="L1088" s="3"/>
    </row>
    <row r="1089" spans="1:12" ht="17.25">
      <c r="A1089" s="13"/>
      <c r="B1089" s="13"/>
      <c r="C1089" s="13"/>
      <c r="D1089" s="13"/>
      <c r="E1089" s="13"/>
      <c r="F1089" s="54"/>
      <c r="G1089" s="54"/>
      <c r="H1089" s="54"/>
      <c r="I1089" s="54"/>
      <c r="J1089" s="54"/>
      <c r="K1089" s="13"/>
      <c r="L1089" s="3"/>
    </row>
    <row r="1090" spans="1:12" ht="17.25">
      <c r="A1090" s="13"/>
      <c r="B1090" s="13"/>
      <c r="C1090" s="13"/>
      <c r="D1090" s="13"/>
      <c r="E1090" s="13"/>
      <c r="F1090" s="54"/>
      <c r="G1090" s="54"/>
      <c r="H1090" s="54"/>
      <c r="I1090" s="54"/>
      <c r="J1090" s="54"/>
      <c r="K1090" s="13"/>
      <c r="L1090" s="3"/>
    </row>
    <row r="1091" spans="1:12" ht="17.25">
      <c r="A1091" s="13"/>
      <c r="B1091" s="13"/>
      <c r="C1091" s="13"/>
      <c r="D1091" s="13"/>
      <c r="E1091" s="13"/>
      <c r="F1091" s="54"/>
      <c r="G1091" s="54"/>
      <c r="H1091" s="54"/>
      <c r="I1091" s="54"/>
      <c r="J1091" s="54"/>
      <c r="K1091" s="13"/>
      <c r="L1091" s="3"/>
    </row>
    <row r="1092" spans="1:12" ht="17.25">
      <c r="A1092" s="13"/>
      <c r="B1092" s="13"/>
      <c r="C1092" s="13"/>
      <c r="D1092" s="13"/>
      <c r="E1092" s="13"/>
      <c r="F1092" s="54"/>
      <c r="G1092" s="54"/>
      <c r="H1092" s="54"/>
      <c r="I1092" s="54"/>
      <c r="J1092" s="54"/>
      <c r="K1092" s="13"/>
      <c r="L1092" s="3"/>
    </row>
    <row r="1093" spans="1:12" ht="17.25">
      <c r="A1093" s="13"/>
      <c r="B1093" s="13"/>
      <c r="C1093" s="13"/>
      <c r="D1093" s="13"/>
      <c r="E1093" s="13"/>
      <c r="F1093" s="54"/>
      <c r="G1093" s="54"/>
      <c r="H1093" s="54"/>
      <c r="I1093" s="54"/>
      <c r="J1093" s="54"/>
      <c r="K1093" s="13"/>
      <c r="L1093" s="3"/>
    </row>
    <row r="1094" spans="1:12" ht="17.25">
      <c r="A1094" s="13"/>
      <c r="B1094" s="13"/>
      <c r="C1094" s="13"/>
      <c r="D1094" s="13"/>
      <c r="E1094" s="13"/>
      <c r="F1094" s="54"/>
      <c r="G1094" s="54"/>
      <c r="H1094" s="54"/>
      <c r="I1094" s="54"/>
      <c r="J1094" s="54"/>
      <c r="K1094" s="13"/>
      <c r="L1094" s="3"/>
    </row>
    <row r="1095" spans="1:12" ht="17.25">
      <c r="A1095" s="13"/>
      <c r="B1095" s="13"/>
      <c r="C1095" s="13"/>
      <c r="D1095" s="13"/>
      <c r="E1095" s="13"/>
      <c r="F1095" s="54"/>
      <c r="G1095" s="54"/>
      <c r="H1095" s="54"/>
      <c r="I1095" s="54"/>
      <c r="J1095" s="54"/>
      <c r="K1095" s="13"/>
      <c r="L1095" s="3"/>
    </row>
    <row r="1096" spans="1:12" ht="17.25">
      <c r="A1096" s="13"/>
      <c r="B1096" s="13"/>
      <c r="C1096" s="13"/>
      <c r="D1096" s="13"/>
      <c r="E1096" s="13"/>
      <c r="F1096" s="54"/>
      <c r="G1096" s="54"/>
      <c r="H1096" s="54"/>
      <c r="I1096" s="54"/>
      <c r="J1096" s="54"/>
      <c r="K1096" s="13"/>
      <c r="L1096" s="3"/>
    </row>
    <row r="1097" spans="1:12" ht="17.25">
      <c r="A1097" s="13"/>
      <c r="B1097" s="13"/>
      <c r="C1097" s="13"/>
      <c r="D1097" s="13"/>
      <c r="E1097" s="13"/>
      <c r="F1097" s="54"/>
      <c r="G1097" s="54"/>
      <c r="H1097" s="54"/>
      <c r="I1097" s="54"/>
      <c r="J1097" s="54"/>
      <c r="K1097" s="13"/>
      <c r="L1097" s="3"/>
    </row>
    <row r="1098" spans="1:12" ht="17.25">
      <c r="A1098" s="13"/>
      <c r="B1098" s="13"/>
      <c r="C1098" s="13"/>
      <c r="D1098" s="13"/>
      <c r="E1098" s="13"/>
      <c r="F1098" s="54"/>
      <c r="G1098" s="54"/>
      <c r="H1098" s="54"/>
      <c r="I1098" s="54"/>
      <c r="J1098" s="54"/>
      <c r="K1098" s="13"/>
      <c r="L1098" s="3"/>
    </row>
    <row r="1099" spans="1:12" ht="17.25">
      <c r="A1099" s="13"/>
      <c r="B1099" s="13"/>
      <c r="C1099" s="13"/>
      <c r="D1099" s="13"/>
      <c r="E1099" s="13"/>
      <c r="F1099" s="54"/>
      <c r="G1099" s="54"/>
      <c r="H1099" s="54"/>
      <c r="I1099" s="54"/>
      <c r="J1099" s="54"/>
      <c r="K1099" s="13"/>
      <c r="L1099" s="3"/>
    </row>
    <row r="1100" spans="1:12" ht="17.25">
      <c r="A1100" s="13"/>
      <c r="B1100" s="13"/>
      <c r="C1100" s="13"/>
      <c r="D1100" s="13"/>
      <c r="E1100" s="13"/>
      <c r="F1100" s="54"/>
      <c r="G1100" s="54"/>
      <c r="H1100" s="54"/>
      <c r="I1100" s="54"/>
      <c r="J1100" s="54"/>
      <c r="K1100" s="13"/>
      <c r="L1100" s="3"/>
    </row>
    <row r="1101" spans="1:12" ht="17.25">
      <c r="A1101" s="13"/>
      <c r="B1101" s="13"/>
      <c r="C1101" s="13"/>
      <c r="D1101" s="13"/>
      <c r="E1101" s="13"/>
      <c r="F1101" s="54"/>
      <c r="G1101" s="54"/>
      <c r="H1101" s="54"/>
      <c r="I1101" s="54"/>
      <c r="J1101" s="54"/>
      <c r="K1101" s="13"/>
      <c r="L1101" s="3"/>
    </row>
    <row r="1102" spans="1:12" ht="17.25">
      <c r="A1102" s="13"/>
      <c r="B1102" s="13"/>
      <c r="C1102" s="13"/>
      <c r="D1102" s="13"/>
      <c r="E1102" s="13"/>
      <c r="F1102" s="54"/>
      <c r="G1102" s="54"/>
      <c r="H1102" s="54"/>
      <c r="I1102" s="54"/>
      <c r="J1102" s="54"/>
      <c r="K1102" s="13"/>
      <c r="L1102" s="3"/>
    </row>
    <row r="1103" spans="1:12" ht="17.25">
      <c r="A1103" s="13"/>
      <c r="B1103" s="13"/>
      <c r="C1103" s="13"/>
      <c r="D1103" s="13"/>
      <c r="E1103" s="13"/>
      <c r="F1103" s="54"/>
      <c r="G1103" s="54"/>
      <c r="H1103" s="54"/>
      <c r="I1103" s="54"/>
      <c r="J1103" s="54"/>
      <c r="K1103" s="13"/>
      <c r="L1103" s="3"/>
    </row>
    <row r="1104" spans="1:12" ht="17.25">
      <c r="A1104" s="13"/>
      <c r="B1104" s="13"/>
      <c r="C1104" s="13"/>
      <c r="D1104" s="13"/>
      <c r="E1104" s="13"/>
      <c r="F1104" s="54"/>
      <c r="G1104" s="54"/>
      <c r="H1104" s="54"/>
      <c r="I1104" s="54"/>
      <c r="J1104" s="54"/>
      <c r="K1104" s="13"/>
      <c r="L1104" s="3"/>
    </row>
    <row r="1105" spans="1:12" ht="17.25">
      <c r="A1105" s="13"/>
      <c r="B1105" s="13"/>
      <c r="C1105" s="13"/>
      <c r="D1105" s="13"/>
      <c r="E1105" s="13"/>
      <c r="F1105" s="54"/>
      <c r="G1105" s="54"/>
      <c r="H1105" s="54"/>
      <c r="I1105" s="54"/>
      <c r="J1105" s="54"/>
      <c r="K1105" s="13"/>
      <c r="L1105" s="3"/>
    </row>
    <row r="1106" spans="1:12" ht="17.25">
      <c r="A1106" s="13"/>
      <c r="B1106" s="13"/>
      <c r="C1106" s="13"/>
      <c r="D1106" s="13"/>
      <c r="E1106" s="13"/>
      <c r="F1106" s="54"/>
      <c r="G1106" s="54"/>
      <c r="H1106" s="54"/>
      <c r="I1106" s="54"/>
      <c r="J1106" s="54"/>
      <c r="K1106" s="13"/>
      <c r="L1106" s="3"/>
    </row>
    <row r="1107" spans="1:12" ht="17.25">
      <c r="A1107" s="13"/>
      <c r="B1107" s="13"/>
      <c r="C1107" s="13"/>
      <c r="D1107" s="13"/>
      <c r="E1107" s="13"/>
      <c r="F1107" s="54"/>
      <c r="G1107" s="54"/>
      <c r="H1107" s="54"/>
      <c r="I1107" s="54"/>
      <c r="J1107" s="54"/>
      <c r="K1107" s="13"/>
      <c r="L1107" s="3"/>
    </row>
    <row r="1108" spans="1:12" ht="17.25">
      <c r="A1108" s="13"/>
      <c r="B1108" s="13"/>
      <c r="C1108" s="13"/>
      <c r="D1108" s="13"/>
      <c r="E1108" s="13"/>
      <c r="F1108" s="54"/>
      <c r="G1108" s="54"/>
      <c r="H1108" s="54"/>
      <c r="I1108" s="54"/>
      <c r="J1108" s="54"/>
      <c r="K1108" s="13"/>
      <c r="L1108" s="3"/>
    </row>
    <row r="1109" spans="1:12" ht="17.25">
      <c r="A1109" s="13"/>
      <c r="B1109" s="13"/>
      <c r="C1109" s="13"/>
      <c r="D1109" s="13"/>
      <c r="E1109" s="13"/>
      <c r="F1109" s="54"/>
      <c r="G1109" s="54"/>
      <c r="H1109" s="54"/>
      <c r="I1109" s="54"/>
      <c r="J1109" s="54"/>
      <c r="K1109" s="13"/>
      <c r="L1109" s="3"/>
    </row>
    <row r="1110" spans="1:12" ht="17.25">
      <c r="A1110" s="13"/>
      <c r="B1110" s="13"/>
      <c r="C1110" s="13"/>
      <c r="D1110" s="13"/>
      <c r="E1110" s="13"/>
      <c r="F1110" s="54"/>
      <c r="G1110" s="54"/>
      <c r="H1110" s="54"/>
      <c r="I1110" s="54"/>
      <c r="J1110" s="54"/>
      <c r="K1110" s="13"/>
      <c r="L1110" s="3"/>
    </row>
    <row r="1111" spans="1:12" ht="17.25">
      <c r="A1111" s="13"/>
      <c r="B1111" s="13"/>
      <c r="C1111" s="13"/>
      <c r="D1111" s="13"/>
      <c r="E1111" s="13"/>
      <c r="F1111" s="54"/>
      <c r="G1111" s="54"/>
      <c r="H1111" s="54"/>
      <c r="I1111" s="54"/>
      <c r="J1111" s="54"/>
      <c r="K1111" s="13"/>
      <c r="L1111" s="3"/>
    </row>
    <row r="1112" spans="1:12" ht="17.25">
      <c r="A1112" s="13"/>
      <c r="B1112" s="13"/>
      <c r="C1112" s="13"/>
      <c r="D1112" s="13"/>
      <c r="E1112" s="13"/>
      <c r="F1112" s="54"/>
      <c r="G1112" s="54"/>
      <c r="H1112" s="54"/>
      <c r="I1112" s="54"/>
      <c r="J1112" s="54"/>
      <c r="K1112" s="13"/>
      <c r="L1112" s="3"/>
    </row>
    <row r="1113" spans="1:12" ht="17.25">
      <c r="A1113" s="13"/>
      <c r="B1113" s="13"/>
      <c r="C1113" s="13"/>
      <c r="D1113" s="13"/>
      <c r="E1113" s="13"/>
      <c r="F1113" s="54"/>
      <c r="G1113" s="54"/>
      <c r="H1113" s="54"/>
      <c r="I1113" s="54"/>
      <c r="J1113" s="54"/>
      <c r="K1113" s="13"/>
      <c r="L1113" s="3"/>
    </row>
    <row r="1114" spans="1:12" ht="17.25">
      <c r="A1114" s="13"/>
      <c r="B1114" s="13"/>
      <c r="C1114" s="13"/>
      <c r="D1114" s="13"/>
      <c r="E1114" s="13"/>
      <c r="F1114" s="54"/>
      <c r="G1114" s="54"/>
      <c r="H1114" s="54"/>
      <c r="I1114" s="54"/>
      <c r="J1114" s="54"/>
      <c r="K1114" s="13"/>
      <c r="L1114" s="3"/>
    </row>
    <row r="1115" spans="1:12" ht="17.25">
      <c r="A1115" s="13"/>
      <c r="B1115" s="13"/>
      <c r="C1115" s="13"/>
      <c r="D1115" s="13"/>
      <c r="E1115" s="13"/>
      <c r="F1115" s="54"/>
      <c r="G1115" s="54"/>
      <c r="H1115" s="54"/>
      <c r="I1115" s="54"/>
      <c r="J1115" s="54"/>
      <c r="K1115" s="13"/>
      <c r="L1115" s="3"/>
    </row>
    <row r="1116" spans="1:12" ht="17.25">
      <c r="A1116" s="13"/>
      <c r="B1116" s="13"/>
      <c r="C1116" s="13"/>
      <c r="D1116" s="13"/>
      <c r="E1116" s="13"/>
      <c r="F1116" s="54"/>
      <c r="G1116" s="54"/>
      <c r="H1116" s="54"/>
      <c r="I1116" s="54"/>
      <c r="J1116" s="54"/>
      <c r="K1116" s="13"/>
      <c r="L1116" s="3"/>
    </row>
    <row r="1117" spans="1:12" ht="17.25">
      <c r="A1117" s="13"/>
      <c r="B1117" s="13"/>
      <c r="C1117" s="13"/>
      <c r="D1117" s="13"/>
      <c r="E1117" s="13"/>
      <c r="F1117" s="54"/>
      <c r="G1117" s="54"/>
      <c r="H1117" s="54"/>
      <c r="I1117" s="54"/>
      <c r="J1117" s="54"/>
      <c r="K1117" s="13"/>
      <c r="L1117" s="3"/>
    </row>
    <row r="1118" spans="1:12" ht="17.25">
      <c r="A1118" s="13"/>
      <c r="B1118" s="13"/>
      <c r="C1118" s="13"/>
      <c r="D1118" s="13"/>
      <c r="E1118" s="13"/>
      <c r="F1118" s="54"/>
      <c r="G1118" s="54"/>
      <c r="H1118" s="54"/>
      <c r="I1118" s="54"/>
      <c r="J1118" s="54"/>
      <c r="K1118" s="13"/>
      <c r="L1118" s="3"/>
    </row>
    <row r="1119" spans="1:12" ht="17.25">
      <c r="A1119" s="13"/>
      <c r="B1119" s="13"/>
      <c r="C1119" s="13"/>
      <c r="D1119" s="13"/>
      <c r="E1119" s="13"/>
      <c r="F1119" s="54"/>
      <c r="G1119" s="54"/>
      <c r="H1119" s="54"/>
      <c r="I1119" s="54"/>
      <c r="J1119" s="54"/>
      <c r="K1119" s="13"/>
      <c r="L1119" s="3"/>
    </row>
    <row r="1120" spans="1:12" ht="17.25">
      <c r="A1120" s="13"/>
      <c r="B1120" s="13"/>
      <c r="C1120" s="13"/>
      <c r="D1120" s="13"/>
      <c r="E1120" s="13"/>
      <c r="F1120" s="54"/>
      <c r="G1120" s="54"/>
      <c r="H1120" s="54"/>
      <c r="I1120" s="54"/>
      <c r="J1120" s="54"/>
      <c r="K1120" s="13"/>
      <c r="L1120" s="3"/>
    </row>
    <row r="1121" spans="1:12" ht="17.25">
      <c r="A1121" s="13"/>
      <c r="B1121" s="13"/>
      <c r="C1121" s="13"/>
      <c r="D1121" s="13"/>
      <c r="E1121" s="13"/>
      <c r="F1121" s="54"/>
      <c r="G1121" s="54"/>
      <c r="H1121" s="54"/>
      <c r="I1121" s="54"/>
      <c r="J1121" s="54"/>
      <c r="K1121" s="13"/>
      <c r="L1121" s="3"/>
    </row>
    <row r="1122" spans="1:12" ht="17.25">
      <c r="A1122" s="13"/>
      <c r="B1122" s="13"/>
      <c r="C1122" s="13"/>
      <c r="D1122" s="13"/>
      <c r="E1122" s="13"/>
      <c r="F1122" s="54"/>
      <c r="G1122" s="54"/>
      <c r="H1122" s="54"/>
      <c r="I1122" s="54"/>
      <c r="J1122" s="54"/>
      <c r="K1122" s="13"/>
      <c r="L1122" s="3"/>
    </row>
    <row r="1123" spans="1:12" ht="17.25">
      <c r="A1123" s="13"/>
      <c r="B1123" s="13"/>
      <c r="C1123" s="13"/>
      <c r="D1123" s="13"/>
      <c r="E1123" s="13"/>
      <c r="F1123" s="54"/>
      <c r="G1123" s="54"/>
      <c r="H1123" s="54"/>
      <c r="I1123" s="54"/>
      <c r="J1123" s="54"/>
      <c r="K1123" s="13"/>
      <c r="L1123" s="3"/>
    </row>
    <row r="1124" spans="1:12" ht="17.25">
      <c r="A1124" s="13"/>
      <c r="B1124" s="13"/>
      <c r="C1124" s="13"/>
      <c r="D1124" s="13"/>
      <c r="E1124" s="13"/>
      <c r="F1124" s="54"/>
      <c r="G1124" s="54"/>
      <c r="H1124" s="54"/>
      <c r="I1124" s="54"/>
      <c r="J1124" s="54"/>
      <c r="K1124" s="13"/>
      <c r="L1124" s="3"/>
    </row>
    <row r="1125" spans="1:12" ht="17.25">
      <c r="A1125" s="13"/>
      <c r="B1125" s="13"/>
      <c r="C1125" s="13"/>
      <c r="D1125" s="13"/>
      <c r="E1125" s="13"/>
      <c r="F1125" s="54"/>
      <c r="G1125" s="54"/>
      <c r="H1125" s="54"/>
      <c r="I1125" s="54"/>
      <c r="J1125" s="54"/>
      <c r="K1125" s="13"/>
      <c r="L1125" s="3"/>
    </row>
    <row r="1126" spans="1:12" ht="17.25">
      <c r="A1126" s="13"/>
      <c r="B1126" s="13"/>
      <c r="C1126" s="13"/>
      <c r="D1126" s="13"/>
      <c r="E1126" s="13"/>
      <c r="F1126" s="54"/>
      <c r="G1126" s="54"/>
      <c r="H1126" s="54"/>
      <c r="I1126" s="54"/>
      <c r="J1126" s="54"/>
      <c r="K1126" s="13"/>
      <c r="L1126" s="3"/>
    </row>
    <row r="1127" spans="1:12" ht="17.25">
      <c r="A1127" s="13"/>
      <c r="B1127" s="13"/>
      <c r="C1127" s="13"/>
      <c r="D1127" s="13"/>
      <c r="E1127" s="13"/>
      <c r="F1127" s="54"/>
      <c r="G1127" s="54"/>
      <c r="H1127" s="54"/>
      <c r="I1127" s="54"/>
      <c r="J1127" s="54"/>
      <c r="K1127" s="13"/>
      <c r="L1127" s="3"/>
    </row>
    <row r="1128" spans="1:12" ht="17.25">
      <c r="A1128" s="13"/>
      <c r="B1128" s="13"/>
      <c r="C1128" s="13"/>
      <c r="D1128" s="13"/>
      <c r="E1128" s="13"/>
      <c r="F1128" s="54"/>
      <c r="G1128" s="54"/>
      <c r="H1128" s="54"/>
      <c r="I1128" s="54"/>
      <c r="J1128" s="54"/>
      <c r="K1128" s="13"/>
      <c r="L1128" s="3"/>
    </row>
    <row r="1129" spans="1:12" ht="17.25">
      <c r="A1129" s="13"/>
      <c r="B1129" s="13"/>
      <c r="C1129" s="13"/>
      <c r="D1129" s="13"/>
      <c r="E1129" s="13"/>
      <c r="F1129" s="54"/>
      <c r="G1129" s="54"/>
      <c r="H1129" s="54"/>
      <c r="I1129" s="54"/>
      <c r="J1129" s="54"/>
      <c r="K1129" s="13"/>
      <c r="L1129" s="3"/>
    </row>
    <row r="1130" spans="1:12" ht="17.25">
      <c r="A1130" s="13"/>
      <c r="B1130" s="13"/>
      <c r="C1130" s="13"/>
      <c r="D1130" s="13"/>
      <c r="E1130" s="13"/>
      <c r="F1130" s="54"/>
      <c r="G1130" s="54"/>
      <c r="H1130" s="54"/>
      <c r="I1130" s="54"/>
      <c r="J1130" s="54"/>
      <c r="K1130" s="13"/>
      <c r="L1130" s="3"/>
    </row>
    <row r="1131" spans="1:12" ht="17.25">
      <c r="A1131" s="13"/>
      <c r="B1131" s="13"/>
      <c r="C1131" s="13"/>
      <c r="D1131" s="13"/>
      <c r="E1131" s="13"/>
      <c r="F1131" s="54"/>
      <c r="G1131" s="54"/>
      <c r="H1131" s="54"/>
      <c r="I1131" s="54"/>
      <c r="J1131" s="54"/>
      <c r="K1131" s="13"/>
      <c r="L1131" s="3"/>
    </row>
    <row r="1132" spans="1:12" ht="17.25">
      <c r="A1132" s="13"/>
      <c r="B1132" s="13"/>
      <c r="C1132" s="13"/>
      <c r="D1132" s="13"/>
      <c r="E1132" s="13"/>
      <c r="F1132" s="54"/>
      <c r="G1132" s="54"/>
      <c r="H1132" s="54"/>
      <c r="I1132" s="54"/>
      <c r="J1132" s="54"/>
      <c r="K1132" s="13"/>
      <c r="L1132" s="3"/>
    </row>
    <row r="1133" spans="1:12" ht="17.25">
      <c r="A1133" s="13"/>
      <c r="B1133" s="13"/>
      <c r="C1133" s="13"/>
      <c r="D1133" s="13"/>
      <c r="E1133" s="13"/>
      <c r="F1133" s="54"/>
      <c r="G1133" s="54"/>
      <c r="H1133" s="54"/>
      <c r="I1133" s="54"/>
      <c r="J1133" s="54"/>
      <c r="K1133" s="13"/>
      <c r="L1133" s="3"/>
    </row>
    <row r="1134" spans="1:12" ht="17.25">
      <c r="A1134" s="13"/>
      <c r="B1134" s="13"/>
      <c r="C1134" s="13"/>
      <c r="D1134" s="13"/>
      <c r="E1134" s="13"/>
      <c r="F1134" s="54"/>
      <c r="G1134" s="54"/>
      <c r="H1134" s="54"/>
      <c r="I1134" s="54"/>
      <c r="J1134" s="54"/>
      <c r="K1134" s="13"/>
      <c r="L1134" s="3"/>
    </row>
    <row r="1135" spans="1:12" ht="17.25">
      <c r="A1135" s="13"/>
      <c r="B1135" s="13"/>
      <c r="C1135" s="13"/>
      <c r="D1135" s="13"/>
      <c r="E1135" s="13"/>
      <c r="F1135" s="54"/>
      <c r="G1135" s="54"/>
      <c r="H1135" s="54"/>
      <c r="I1135" s="54"/>
      <c r="J1135" s="54"/>
      <c r="K1135" s="13"/>
      <c r="L1135" s="3"/>
    </row>
    <row r="1136" spans="1:12" ht="17.25">
      <c r="A1136" s="13"/>
      <c r="B1136" s="13"/>
      <c r="C1136" s="13"/>
      <c r="D1136" s="13"/>
      <c r="E1136" s="13"/>
      <c r="F1136" s="54"/>
      <c r="G1136" s="54"/>
      <c r="H1136" s="54"/>
      <c r="I1136" s="54"/>
      <c r="J1136" s="54"/>
      <c r="K1136" s="13"/>
      <c r="L1136" s="3"/>
    </row>
    <row r="1137" spans="1:12" ht="17.25">
      <c r="A1137" s="13"/>
      <c r="B1137" s="13"/>
      <c r="C1137" s="13"/>
      <c r="D1137" s="13"/>
      <c r="E1137" s="13"/>
      <c r="F1137" s="54"/>
      <c r="G1137" s="54"/>
      <c r="H1137" s="54"/>
      <c r="I1137" s="54"/>
      <c r="J1137" s="54"/>
      <c r="K1137" s="13"/>
      <c r="L1137" s="3"/>
    </row>
    <row r="1138" spans="1:12" ht="17.25">
      <c r="A1138" s="13"/>
      <c r="B1138" s="13"/>
      <c r="C1138" s="13"/>
      <c r="D1138" s="13"/>
      <c r="E1138" s="13"/>
      <c r="F1138" s="54"/>
      <c r="G1138" s="54"/>
      <c r="H1138" s="54"/>
      <c r="I1138" s="54"/>
      <c r="J1138" s="54"/>
      <c r="K1138" s="13"/>
      <c r="L1138" s="3"/>
    </row>
    <row r="1139" spans="1:12" ht="17.25">
      <c r="A1139" s="13"/>
      <c r="B1139" s="13"/>
      <c r="C1139" s="13"/>
      <c r="D1139" s="13"/>
      <c r="E1139" s="13"/>
      <c r="F1139" s="54"/>
      <c r="G1139" s="54"/>
      <c r="H1139" s="54"/>
      <c r="I1139" s="54"/>
      <c r="J1139" s="54"/>
      <c r="K1139" s="13"/>
      <c r="L1139" s="3"/>
    </row>
    <row r="1140" spans="1:12" ht="17.25">
      <c r="A1140" s="13"/>
      <c r="B1140" s="13"/>
      <c r="C1140" s="13"/>
      <c r="D1140" s="13"/>
      <c r="E1140" s="13"/>
      <c r="F1140" s="54"/>
      <c r="G1140" s="54"/>
      <c r="H1140" s="54"/>
      <c r="I1140" s="54"/>
      <c r="J1140" s="54"/>
      <c r="K1140" s="13"/>
      <c r="L1140" s="3"/>
    </row>
    <row r="1141" spans="1:12" ht="17.25">
      <c r="A1141" s="13"/>
      <c r="B1141" s="13"/>
      <c r="C1141" s="13"/>
      <c r="D1141" s="13"/>
      <c r="E1141" s="13"/>
      <c r="F1141" s="54"/>
      <c r="G1141" s="54"/>
      <c r="H1141" s="54"/>
      <c r="I1141" s="54"/>
      <c r="J1141" s="54"/>
      <c r="K1141" s="13"/>
      <c r="L1141" s="3"/>
    </row>
    <row r="1142" spans="1:12" ht="17.25">
      <c r="A1142" s="13"/>
      <c r="B1142" s="13"/>
      <c r="C1142" s="13"/>
      <c r="D1142" s="13"/>
      <c r="E1142" s="13"/>
      <c r="F1142" s="54"/>
      <c r="G1142" s="54"/>
      <c r="H1142" s="54"/>
      <c r="I1142" s="54"/>
      <c r="J1142" s="54"/>
      <c r="K1142" s="13"/>
      <c r="L1142" s="3"/>
    </row>
    <row r="1143" spans="1:12" ht="17.2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3"/>
    </row>
    <row r="1144" spans="1:12" ht="17.2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3"/>
    </row>
    <row r="1145" spans="1:12" ht="17.2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3"/>
    </row>
    <row r="1146" spans="1:12" ht="17.2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3"/>
    </row>
    <row r="1147" spans="1:12" ht="17.2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3"/>
    </row>
    <row r="1148" spans="1:12" ht="17.2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3"/>
    </row>
    <row r="1149" spans="1:12" ht="17.2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3"/>
    </row>
    <row r="1150" spans="1:12" ht="17.2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3"/>
    </row>
    <row r="1151" spans="1:12" ht="17.2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3"/>
    </row>
    <row r="1152" spans="1:12" ht="17.2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3"/>
    </row>
    <row r="1153" spans="1:12" ht="17.2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3"/>
    </row>
    <row r="1154" spans="1:12" ht="17.2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3"/>
    </row>
    <row r="1155" spans="1:12" ht="17.2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3"/>
    </row>
    <row r="1156" spans="1:12" ht="17.2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3"/>
    </row>
    <row r="1157" spans="1:12" ht="17.2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3"/>
    </row>
    <row r="1158" spans="1:12" ht="17.2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3"/>
    </row>
    <row r="1159" spans="1:12" ht="17.2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3"/>
    </row>
    <row r="1160" spans="1:12" ht="17.2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3"/>
    </row>
    <row r="1161" spans="1:12" ht="17.2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3"/>
    </row>
    <row r="1162" spans="1:12" ht="17.2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3"/>
    </row>
    <row r="1163" spans="1:12" ht="17.2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3"/>
    </row>
    <row r="1164" spans="1:12" ht="17.2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3"/>
    </row>
    <row r="1165" spans="1:12" ht="17.2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3"/>
    </row>
    <row r="1166" spans="1:12" ht="17.2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3"/>
    </row>
    <row r="1167" spans="1:12" ht="17.2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3"/>
    </row>
    <row r="1168" spans="1:12" ht="17.2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3"/>
    </row>
    <row r="1169" spans="1:12" ht="17.2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3"/>
    </row>
    <row r="1170" spans="1:12" ht="17.2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3"/>
    </row>
    <row r="1171" spans="1:12" ht="17.2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3"/>
    </row>
    <row r="1172" spans="1:12" ht="17.2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3"/>
    </row>
    <row r="1173" spans="1:12" ht="17.2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3"/>
    </row>
    <row r="1174" spans="1:12" ht="17.2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3"/>
    </row>
    <row r="1175" spans="1:12" ht="17.2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3"/>
    </row>
    <row r="1176" spans="1:12" ht="17.2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3"/>
    </row>
    <row r="1177" spans="1:12" ht="17.2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3"/>
    </row>
    <row r="1178" spans="1:12" ht="17.2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3"/>
    </row>
    <row r="1179" spans="1:12" ht="17.2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3"/>
    </row>
    <row r="1180" spans="1:12" ht="17.2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3"/>
    </row>
    <row r="1181" spans="1:12" ht="17.2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3"/>
    </row>
    <row r="1182" spans="1:12" ht="17.2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3"/>
    </row>
    <row r="1183" spans="1:12" ht="17.2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3"/>
    </row>
    <row r="1184" spans="1:12" ht="17.2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3"/>
    </row>
    <row r="1185" spans="1:12" ht="17.2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3"/>
    </row>
    <row r="1186" spans="1:12" ht="17.2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3"/>
    </row>
    <row r="1187" spans="1:12" ht="17.2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3"/>
    </row>
    <row r="1188" spans="1:12" ht="17.2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3"/>
    </row>
    <row r="1189" spans="1:12" ht="17.2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</row>
    <row r="1272" spans="1:12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</row>
    <row r="1273" spans="1:12" ht="17.25">
      <c r="C1273" s="13"/>
    </row>
  </sheetData>
  <mergeCells count="96">
    <mergeCell ref="A1043:A1053"/>
    <mergeCell ref="B1043:B1053"/>
    <mergeCell ref="A966:A982"/>
    <mergeCell ref="A983:A998"/>
    <mergeCell ref="A1009:A1017"/>
    <mergeCell ref="B1009:B1017"/>
    <mergeCell ref="A999:A1008"/>
    <mergeCell ref="B999:B1008"/>
    <mergeCell ref="A1018:A1029"/>
    <mergeCell ref="B750:B766"/>
    <mergeCell ref="A767:A788"/>
    <mergeCell ref="A789:A801"/>
    <mergeCell ref="B789:B801"/>
    <mergeCell ref="A1030:A1042"/>
    <mergeCell ref="A886:A896"/>
    <mergeCell ref="B886:B896"/>
    <mergeCell ref="A930:A942"/>
    <mergeCell ref="A900:A915"/>
    <mergeCell ref="B900:B915"/>
    <mergeCell ref="A916:A929"/>
    <mergeCell ref="B916:B929"/>
    <mergeCell ref="A943:A965"/>
    <mergeCell ref="B943:B965"/>
    <mergeCell ref="A815:A827"/>
    <mergeCell ref="B815:B827"/>
    <mergeCell ref="A873:A885"/>
    <mergeCell ref="B873:B885"/>
    <mergeCell ref="A840:A850"/>
    <mergeCell ref="A828:A839"/>
    <mergeCell ref="A851:A861"/>
    <mergeCell ref="B851:B861"/>
    <mergeCell ref="A862:A872"/>
    <mergeCell ref="A802:A814"/>
    <mergeCell ref="B719:B732"/>
    <mergeCell ref="A733:A749"/>
    <mergeCell ref="A525:A538"/>
    <mergeCell ref="B525:B538"/>
    <mergeCell ref="A551:A564"/>
    <mergeCell ref="B551:B564"/>
    <mergeCell ref="A591:A605"/>
    <mergeCell ref="B591:B605"/>
    <mergeCell ref="A606:A620"/>
    <mergeCell ref="A621:A631"/>
    <mergeCell ref="A539:A550"/>
    <mergeCell ref="A632:A644"/>
    <mergeCell ref="A669:A690"/>
    <mergeCell ref="A691:A707"/>
    <mergeCell ref="A750:A766"/>
    <mergeCell ref="A511:A524"/>
    <mergeCell ref="B511:B524"/>
    <mergeCell ref="A379:A395"/>
    <mergeCell ref="A450:A463"/>
    <mergeCell ref="A396:A407"/>
    <mergeCell ref="A408:A421"/>
    <mergeCell ref="A422:A435"/>
    <mergeCell ref="A436:A449"/>
    <mergeCell ref="A464:A494"/>
    <mergeCell ref="B464:B493"/>
    <mergeCell ref="A495:A510"/>
    <mergeCell ref="B495:B510"/>
    <mergeCell ref="A296:A310"/>
    <mergeCell ref="A263:A278"/>
    <mergeCell ref="B296:B309"/>
    <mergeCell ref="A311:A326"/>
    <mergeCell ref="A327:A342"/>
    <mergeCell ref="A362:A378"/>
    <mergeCell ref="A14:K14"/>
    <mergeCell ref="A15:K15"/>
    <mergeCell ref="E17:J17"/>
    <mergeCell ref="A20:A62"/>
    <mergeCell ref="B20:B62"/>
    <mergeCell ref="J89:J90"/>
    <mergeCell ref="A91:A106"/>
    <mergeCell ref="A107:A119"/>
    <mergeCell ref="A149:A165"/>
    <mergeCell ref="B149:B165"/>
    <mergeCell ref="I89:I90"/>
    <mergeCell ref="B107:B119"/>
    <mergeCell ref="A63:A90"/>
    <mergeCell ref="A166:A188"/>
    <mergeCell ref="A189:A206"/>
    <mergeCell ref="B63:B88"/>
    <mergeCell ref="B89:B90"/>
    <mergeCell ref="C89:C90"/>
    <mergeCell ref="A120:A134"/>
    <mergeCell ref="B120:B134"/>
    <mergeCell ref="A135:A148"/>
    <mergeCell ref="K246:K247"/>
    <mergeCell ref="A241:A262"/>
    <mergeCell ref="A225:A240"/>
    <mergeCell ref="A279:A295"/>
    <mergeCell ref="I246:I247"/>
    <mergeCell ref="J246:J247"/>
    <mergeCell ref="K197:K198"/>
    <mergeCell ref="I197:I198"/>
    <mergeCell ref="J197:J19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2024-01-25T13:14:23Z</dcterms:modified>
</cp:coreProperties>
</file>