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06\общая папка\УПРАВЛЕНИЕ ЭКОНОМИЧЕСКОГО РАЗВИТИЯ\МОНИТОРИНГИ за 2024 год\"/>
    </mc:Choice>
  </mc:AlternateContent>
  <bookViews>
    <workbookView xWindow="0" yWindow="0" windowWidth="28800" windowHeight="11400"/>
  </bookViews>
  <sheets>
    <sheet name="форма 2п" sheetId="1" r:id="rId1"/>
  </sheets>
  <definedNames>
    <definedName name="_xlnm._FilterDatabase" localSheetId="0" hidden="1">'форма 2п'!$B$11:$E$113</definedName>
    <definedName name="_xlnm.Print_Titles" localSheetId="0">'форма 2п'!$8:$10</definedName>
  </definedNames>
  <calcPr calcId="162913"/>
</workbook>
</file>

<file path=xl/calcChain.xml><?xml version="1.0" encoding="utf-8"?>
<calcChain xmlns="http://schemas.openxmlformats.org/spreadsheetml/2006/main">
  <c r="H54" i="1" l="1"/>
  <c r="G54" i="1"/>
  <c r="H53" i="1"/>
  <c r="G53" i="1"/>
  <c r="H52" i="1"/>
  <c r="G52" i="1"/>
  <c r="H113" i="1" l="1"/>
  <c r="G113" i="1"/>
  <c r="H112" i="1"/>
  <c r="G112" i="1"/>
  <c r="H111" i="1"/>
  <c r="G111" i="1"/>
  <c r="H110" i="1"/>
  <c r="G110" i="1"/>
  <c r="H108" i="1"/>
  <c r="G108" i="1"/>
  <c r="H106" i="1"/>
  <c r="G106" i="1"/>
  <c r="H105" i="1"/>
  <c r="G105" i="1"/>
  <c r="H104" i="1"/>
  <c r="G104" i="1"/>
  <c r="H103" i="1"/>
  <c r="G103" i="1"/>
  <c r="H102" i="1"/>
  <c r="G102" i="1"/>
  <c r="H100" i="1"/>
  <c r="G100" i="1"/>
  <c r="H99" i="1"/>
  <c r="G99" i="1"/>
  <c r="H98" i="1"/>
  <c r="G98" i="1"/>
  <c r="H97" i="1"/>
  <c r="H96" i="1"/>
  <c r="G96" i="1"/>
  <c r="H95" i="1"/>
  <c r="G95" i="1"/>
  <c r="H94" i="1"/>
  <c r="H93" i="1"/>
  <c r="G93" i="1"/>
  <c r="H92" i="1"/>
  <c r="G92" i="1"/>
  <c r="H91" i="1"/>
  <c r="H90" i="1"/>
  <c r="G90" i="1"/>
  <c r="H89" i="1"/>
  <c r="G89" i="1"/>
  <c r="H88" i="1"/>
  <c r="G88" i="1"/>
  <c r="H87" i="1"/>
  <c r="H86" i="1"/>
  <c r="G86" i="1"/>
  <c r="H85" i="1"/>
  <c r="G85" i="1"/>
  <c r="H84" i="1"/>
  <c r="G84" i="1"/>
  <c r="H83" i="1"/>
  <c r="G83" i="1"/>
  <c r="H82" i="1"/>
  <c r="G82" i="1"/>
  <c r="H81" i="1"/>
  <c r="H80" i="1"/>
  <c r="H79" i="1"/>
  <c r="H78" i="1"/>
  <c r="G78" i="1"/>
  <c r="H77" i="1"/>
  <c r="G77" i="1"/>
  <c r="H76" i="1"/>
  <c r="G76" i="1"/>
  <c r="H75" i="1"/>
  <c r="H74" i="1"/>
  <c r="G74" i="1"/>
  <c r="H73" i="1"/>
  <c r="H72" i="1"/>
  <c r="G72" i="1"/>
  <c r="H71" i="1"/>
  <c r="G71" i="1"/>
  <c r="H70" i="1"/>
  <c r="G70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H61" i="1"/>
  <c r="G61" i="1"/>
  <c r="H60" i="1"/>
  <c r="G60" i="1"/>
  <c r="H59" i="1"/>
  <c r="G59" i="1"/>
  <c r="H57" i="1"/>
  <c r="G57" i="1"/>
  <c r="H56" i="1"/>
  <c r="G56" i="1"/>
  <c r="H49" i="1"/>
  <c r="G49" i="1"/>
  <c r="H47" i="1"/>
  <c r="G47" i="1"/>
  <c r="H46" i="1"/>
  <c r="G46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H36" i="1"/>
  <c r="G36" i="1"/>
  <c r="H34" i="1"/>
  <c r="G34" i="1"/>
  <c r="H33" i="1"/>
  <c r="G33" i="1"/>
  <c r="H31" i="1"/>
  <c r="G31" i="1"/>
  <c r="H29" i="1"/>
  <c r="G29" i="1"/>
  <c r="H27" i="1"/>
  <c r="G27" i="1"/>
  <c r="H25" i="1"/>
  <c r="G25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</calcChain>
</file>

<file path=xl/sharedStrings.xml><?xml version="1.0" encoding="utf-8"?>
<sst xmlns="http://schemas.openxmlformats.org/spreadsheetml/2006/main" count="202" uniqueCount="142">
  <si>
    <t>Продукция сельского хозяйства</t>
  </si>
  <si>
    <t>млн. руб.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</si>
  <si>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</si>
  <si>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</si>
  <si>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</si>
  <si>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Продукция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</si>
  <si>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</si>
  <si>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</si>
  <si>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</si>
  <si>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</si>
  <si>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</si>
  <si>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</si>
  <si>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</si>
  <si>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</si>
  <si>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</si>
  <si>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</si>
  <si>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</si>
  <si>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</si>
  <si>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</si>
  <si>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Ввод в действие жилых домов</t>
  </si>
  <si>
    <t>тыс. кв. м. в общей площади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</si>
  <si>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</si>
  <si>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</si>
  <si>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</si>
  <si>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</si>
  <si>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</si>
  <si>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 xml:space="preserve">млрд. руб. </t>
  </si>
  <si>
    <t>6. Инвестиции</t>
  </si>
  <si>
    <t>Инвестиции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</si>
  <si>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</si>
  <si>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Собственные средства</t>
  </si>
  <si>
    <t>млн. рублей</t>
  </si>
  <si>
    <t>Заемные средства других организаций</t>
  </si>
  <si>
    <t>Прочие</t>
  </si>
  <si>
    <t>млн.руб.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</si>
  <si>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</si>
  <si>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</si>
  <si>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</si>
  <si>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</si>
  <si>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</si>
  <si>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</si>
  <si>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</si>
  <si>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</si>
  <si>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</si>
  <si>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</si>
  <si>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</si>
  <si>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1000 детей в возрасте 1-6 лет</t>
  </si>
  <si>
    <t>Показатели</t>
  </si>
  <si>
    <t>Единица измерения</t>
  </si>
  <si>
    <t>отчет</t>
  </si>
  <si>
    <t>оценка</t>
  </si>
  <si>
    <t>1. Население</t>
  </si>
  <si>
    <t>Численность населения (среднегодовая)</t>
  </si>
  <si>
    <t>Все население (среднегодовая)</t>
  </si>
  <si>
    <t>тыс.чел.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</si>
  <si>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</si>
  <si>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</si>
  <si>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</si>
  <si>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</si>
  <si>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</si>
  <si>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</si>
  <si>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2. Производство товаров и услуг</t>
  </si>
  <si>
    <t xml:space="preserve">млн. руб. </t>
  </si>
  <si>
    <t>Обрабатывающие производства</t>
  </si>
  <si>
    <t>5. Малое и среднее предпринимательство, включая микропредприятия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</si>
  <si>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</si>
  <si>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</si>
  <si>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</si>
  <si>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</si>
  <si>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</si>
  <si>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</si>
  <si>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7. Консолидированный бюджет муниципального района (городского округа) (включая местные бюджеты без учета территориальных внебюджетных фондов)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</si>
  <si>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</si>
  <si>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Численность населения трудоспособного возраста</t>
  </si>
  <si>
    <t>Численность населения старше трудоспособного возраста</t>
  </si>
  <si>
    <t>Ожидаемая продолжительность жизни при рождении</t>
  </si>
  <si>
    <t>число лет</t>
  </si>
  <si>
    <t>Миграционный прирост (убыль)</t>
  </si>
  <si>
    <t>тыс. чел</t>
  </si>
  <si>
    <t>Количество малых и средних предприятий, включая микропредприятия (на конец года)</t>
  </si>
  <si>
    <t>Инвестиции в основной капитал по источникам финансирования</t>
  </si>
  <si>
    <t>Привлеченные средства, из них:</t>
  </si>
  <si>
    <t xml:space="preserve">     кредиты банков, в том числе: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</si>
  <si>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</si>
  <si>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</si>
  <si>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</si>
  <si>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</si>
  <si>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 xml:space="preserve">     кредиты иностранных банков</t>
  </si>
  <si>
    <t>Налоговые и неналоговые доходы, всего</t>
  </si>
  <si>
    <t xml:space="preserve">     налог на прибыль организаций</t>
  </si>
  <si>
    <t xml:space="preserve">     налог на доходы физических лиц</t>
  </si>
  <si>
    <t xml:space="preserve">     налог на добычу полезных ископаемых</t>
  </si>
  <si>
    <t xml:space="preserve">     акцизы</t>
  </si>
  <si>
    <t xml:space="preserve">     налог, взимаемый в связи с применением упрощенной системы налогообложения</t>
  </si>
  <si>
    <t xml:space="preserve">     налог на имущество физических лиц</t>
  </si>
  <si>
    <t xml:space="preserve">     налог на имущество организаций</t>
  </si>
  <si>
    <t xml:space="preserve">     налог на игорный бизнес</t>
  </si>
  <si>
    <t xml:space="preserve">     транспортный налог</t>
  </si>
  <si>
    <t xml:space="preserve">     земельный налог</t>
  </si>
  <si>
    <t>Неналоговые доходы</t>
  </si>
  <si>
    <t xml:space="preserve">     общегосударственные вопросы</t>
  </si>
  <si>
    <t xml:space="preserve">     национальная оборона</t>
  </si>
  <si>
    <t xml:space="preserve">     национальная безопасность и правоохранительная деятельность</t>
  </si>
  <si>
    <t xml:space="preserve">     национальная экономика</t>
  </si>
  <si>
    <t xml:space="preserve">     жилищно-коммунальное хозяйство</t>
  </si>
  <si>
    <t xml:space="preserve">     охрана окружающей среды</t>
  </si>
  <si>
    <t xml:space="preserve">     образование</t>
  </si>
  <si>
    <t xml:space="preserve">     культура, кинематография</t>
  </si>
  <si>
    <t xml:space="preserve">     здравоохранение</t>
  </si>
  <si>
    <t xml:space="preserve">     социальная политика</t>
  </si>
  <si>
    <t xml:space="preserve">     физическая культура и спорт</t>
  </si>
  <si>
    <t xml:space="preserve">     средства массовой информации</t>
  </si>
  <si>
    <t xml:space="preserve">     обслуживание государственного и муниципального долга</t>
  </si>
  <si>
    <t>руб/мес</t>
  </si>
  <si>
    <t xml:space="preserve">Доходы консолидированного бюджета </t>
  </si>
  <si>
    <t>Налоговые доходы консолидированного бюджета всего, в том числе:</t>
  </si>
  <si>
    <t>Расходы консолидированного бюджета всего, в том числе по направлениям: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</si>
  <si>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</si>
  <si>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</si>
  <si>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</si>
  <si>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Общая численность безработных граждан</t>
  </si>
  <si>
    <t>Фонд заработной платы работников организаций</t>
  </si>
  <si>
    <t>факт</t>
  </si>
  <si>
    <t>(+/-)</t>
  </si>
  <si>
    <t>абсолютное  отклонение</t>
  </si>
  <si>
    <t>относительное отклонение</t>
  </si>
  <si>
    <t>УТВЕРЖДЕН</t>
  </si>
  <si>
    <t>постановлением администрации</t>
  </si>
  <si>
    <t>Безвозмездные поступления всего</t>
  </si>
  <si>
    <t>Ставропольского края</t>
  </si>
  <si>
    <t>8. Труд и занятость</t>
  </si>
  <si>
    <t>9. Развитие социальной сферы</t>
  </si>
  <si>
    <t>2.1. Промышленное производство (BCDE)</t>
  </si>
  <si>
    <t>3. Сельское хозяйство</t>
  </si>
  <si>
    <t xml:space="preserve">3.1. Производство важнейших видов продукции в натуральном выражении </t>
  </si>
  <si>
    <t>4. Строительство</t>
  </si>
  <si>
    <t>5. Торговля и услуги населению</t>
  </si>
  <si>
    <t>Минераловодского муниципального округа</t>
  </si>
  <si>
    <t>№ п/п</t>
  </si>
  <si>
    <t>Мониторинг реализации прогноза социально-экономического развития Минераловодского муниципального округа Ставропольского края                             на среднесрочный период за 2024 год</t>
  </si>
  <si>
    <t>Статистический отчет в июле 2025 года</t>
  </si>
  <si>
    <t>от 04 апреля 2025 г. № 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</si>
</sst>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Arial Cyr"/>
      <family val="2"/>
      <charset val="204"/>
    </font>
    <font>
      <b/>
      <i/>
      <sz val="14"/>
      <name val="Times New Roman"/>
      <family val="1"/>
      <charset val="204"/>
    </font>
    <font>
      <sz val="36"/>
      <name val="Arial Cyr"/>
      <charset val="204"/>
    </font>
    <font>
      <b/>
      <sz val="36"/>
      <name val="Arial Cyr"/>
      <charset val="204"/>
    </font>
    <font>
      <sz val="12.5"/>
      <name val="Arial Cyr"/>
      <charset val="204"/>
    </font>
    <font>
      <sz val="18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0" xfId="0" applyFont="1" applyFill="1"/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 applyProtection="1">
      <alignment vertical="center" wrapText="1" shrinkToFit="1"/>
    </xf>
    <xf numFmtId="0" fontId="5" fillId="0" borderId="1" xfId="0" applyFont="1" applyFill="1" applyBorder="1" applyAlignment="1" applyProtection="1">
      <alignment vertical="center" wrapText="1" shrinkToFi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9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3" fillId="0" borderId="0" xfId="0" applyFont="1" applyFill="1"/>
    <xf numFmtId="0" fontId="14" fillId="0" borderId="1" xfId="0" applyFont="1" applyFill="1" applyBorder="1"/>
    <xf numFmtId="0" fontId="6" fillId="0" borderId="0" xfId="0" applyFont="1" applyFill="1" applyBorder="1"/>
    <xf numFmtId="0" fontId="17" fillId="0" borderId="0" xfId="0" applyFont="1" applyBorder="1" applyAlignment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16" fillId="0" borderId="0" xfId="0" applyFont="1" applyFill="1"/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2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1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2" fontId="1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/>
    <xf numFmtId="0" fontId="16" fillId="0" borderId="0" xfId="0" applyFont="1" applyAlignment="1"/>
    <xf numFmtId="0" fontId="15" fillId="0" borderId="0" xfId="0" applyFont="1" applyFill="1" applyAlignment="1"/>
    <xf numFmtId="0" fontId="16" fillId="0" borderId="0" xfId="0" applyFont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0" borderId="0" xfId="0" applyFont="1" applyFill="1" applyAlignment="1"/>
    <xf numFmtId="0" fontId="0" fillId="0" borderId="0" xfId="0" applyAlignment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2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zoomScale="85" zoomScaleNormal="85" zoomScaleSheetLayoutView="85" zoomScalePageLayoutView="70" workbookViewId="0">
      <selection activeCell="D5" sqref="D5"/>
    </sheetView>
  </sheetViews>
  <sheetFormatPr defaultColWidth="9.140625" defaultRowHeight="18.75" x14ac:dyDescent="0.25"/>
  <cols>
    <col min="1" max="1" width="9.140625" style="48"/>
    <col min="2" max="2" width="99" style="13" customWidth="1"/>
    <col min="3" max="3" width="56" style="13" customWidth="1"/>
    <col min="4" max="4" width="27.42578125" style="13" customWidth="1"/>
    <col min="5" max="5" width="24.28515625" style="13" customWidth="1"/>
    <col min="6" max="6" width="17.140625" style="52" customWidth="1"/>
    <col min="7" max="7" width="29.42578125" style="13" customWidth="1"/>
    <col min="8" max="8" width="26.5703125" style="13" customWidth="1"/>
    <col min="9" max="16384" width="9.140625" style="13"/>
  </cols>
  <sheetData>
    <row r="1" spans="1:10" ht="38.25" customHeight="1" x14ac:dyDescent="0.55000000000000004">
      <c r="B1" s="21"/>
      <c r="C1" s="21"/>
      <c r="D1" s="21"/>
      <c r="E1" s="21"/>
      <c r="F1" s="57" t="s">
        <v>126</v>
      </c>
      <c r="G1" s="58"/>
      <c r="H1" s="30"/>
      <c r="I1" s="30"/>
      <c r="J1" s="30"/>
    </row>
    <row r="2" spans="1:10" ht="27.75" customHeight="1" x14ac:dyDescent="0.45">
      <c r="B2" s="22"/>
      <c r="C2" s="22"/>
      <c r="D2" s="22"/>
      <c r="E2" s="22"/>
      <c r="F2" s="57" t="s">
        <v>127</v>
      </c>
      <c r="G2" s="58"/>
      <c r="H2" s="58"/>
      <c r="I2" s="30"/>
      <c r="J2" s="30"/>
    </row>
    <row r="3" spans="1:10" ht="26.25" customHeight="1" x14ac:dyDescent="0.45">
      <c r="B3" s="22"/>
      <c r="C3" s="22"/>
      <c r="D3" s="22"/>
      <c r="E3" s="22"/>
      <c r="F3" s="57" t="s">
        <v>137</v>
      </c>
      <c r="G3" s="58"/>
      <c r="H3" s="58"/>
      <c r="I3" s="58"/>
      <c r="J3" s="58"/>
    </row>
    <row r="4" spans="1:10" ht="24.75" customHeight="1" x14ac:dyDescent="0.45">
      <c r="B4" s="22"/>
      <c r="C4" s="22"/>
      <c r="D4" s="22"/>
      <c r="E4" s="22"/>
      <c r="F4" s="54" t="s">
        <v>129</v>
      </c>
      <c r="H4" s="30"/>
      <c r="I4" s="30"/>
      <c r="J4" s="30"/>
    </row>
    <row r="5" spans="1:10" ht="24.75" customHeight="1" x14ac:dyDescent="0.45">
      <c r="B5" s="22"/>
      <c r="C5" s="22"/>
      <c r="D5" s="22"/>
      <c r="E5" s="22"/>
      <c r="F5" s="55" t="s">
        <v>141</v>
      </c>
      <c r="G5" s="56"/>
      <c r="H5" s="30"/>
      <c r="I5" s="30"/>
      <c r="J5" s="30"/>
    </row>
    <row r="6" spans="1:10" ht="24" customHeight="1" x14ac:dyDescent="0.25">
      <c r="B6" s="22"/>
      <c r="C6" s="22"/>
      <c r="D6" s="22"/>
      <c r="E6" s="22"/>
    </row>
    <row r="7" spans="1:10" ht="97.5" customHeight="1" x14ac:dyDescent="0.4">
      <c r="B7" s="62" t="s">
        <v>139</v>
      </c>
      <c r="C7" s="62"/>
      <c r="D7" s="62"/>
      <c r="E7" s="62"/>
      <c r="F7" s="58"/>
      <c r="G7" s="58"/>
      <c r="H7" s="58"/>
    </row>
    <row r="8" spans="1:10" x14ac:dyDescent="0.25">
      <c r="A8" s="59" t="s">
        <v>138</v>
      </c>
      <c r="B8" s="63" t="s">
        <v>47</v>
      </c>
      <c r="C8" s="63" t="s">
        <v>48</v>
      </c>
      <c r="D8" s="1" t="s">
        <v>49</v>
      </c>
      <c r="E8" s="1" t="s">
        <v>50</v>
      </c>
      <c r="F8" s="53" t="s">
        <v>122</v>
      </c>
      <c r="G8" s="25" t="s">
        <v>125</v>
      </c>
      <c r="H8" s="25" t="s">
        <v>124</v>
      </c>
      <c r="I8" s="24"/>
      <c r="J8" s="24"/>
    </row>
    <row r="9" spans="1:10" ht="29.25" customHeight="1" x14ac:dyDescent="0.25">
      <c r="A9" s="60"/>
      <c r="B9" s="64"/>
      <c r="C9" s="64"/>
      <c r="D9" s="63">
        <v>2023</v>
      </c>
      <c r="E9" s="63">
        <v>2024</v>
      </c>
      <c r="F9" s="71">
        <v>2024</v>
      </c>
      <c r="G9" s="66" t="s">
        <v>21</v>
      </c>
      <c r="H9" s="66" t="s">
        <v>123</v>
      </c>
    </row>
    <row r="10" spans="1:10" ht="18" x14ac:dyDescent="0.25">
      <c r="A10" s="60"/>
      <c r="B10" s="64"/>
      <c r="C10" s="64"/>
      <c r="D10" s="64"/>
      <c r="E10" s="64"/>
      <c r="F10" s="72"/>
      <c r="G10" s="67"/>
      <c r="H10" s="67"/>
    </row>
    <row r="11" spans="1:10" ht="27.75" customHeight="1" x14ac:dyDescent="0.25">
      <c r="A11" s="61"/>
      <c r="B11" s="65"/>
      <c r="C11" s="65"/>
      <c r="D11" s="65"/>
      <c r="E11" s="65"/>
      <c r="F11" s="73"/>
      <c r="G11" s="68"/>
      <c r="H11" s="68"/>
    </row>
    <row r="12" spans="1:10" x14ac:dyDescent="0.25">
      <c r="A12" s="49"/>
      <c r="B12" s="2" t="s">
        <v>51</v>
      </c>
      <c r="C12" s="3"/>
      <c r="D12" s="28"/>
      <c r="E12" s="28"/>
      <c r="F12" s="31"/>
      <c r="G12" s="29"/>
      <c r="H12" s="29"/>
    </row>
    <row r="13" spans="1:10" x14ac:dyDescent="0.25">
      <c r="A13" s="49"/>
      <c r="B13" s="2" t="s">
        <v>52</v>
      </c>
      <c r="C13" s="3"/>
      <c r="D13" s="28"/>
      <c r="E13" s="28"/>
      <c r="F13" s="31"/>
      <c r="G13" s="29"/>
      <c r="H13" s="29"/>
      <c r="I13" s="26"/>
    </row>
    <row r="14" spans="1:10" x14ac:dyDescent="0.25">
      <c r="A14" s="50">
        <v>1</v>
      </c>
      <c r="B14" s="4" t="s">
        <v>53</v>
      </c>
      <c r="C14" s="10" t="s">
        <v>54</v>
      </c>
      <c r="D14" s="51">
        <v>130.87</v>
      </c>
      <c r="E14" s="33">
        <v>130</v>
      </c>
      <c r="F14" s="31">
        <v>130.13999999999999</v>
      </c>
      <c r="G14" s="51">
        <f t="shared" ref="G14:G21" si="0">AVERAGE(F14/E14*100)-100</f>
        <v>0.10769230769230376</v>
      </c>
      <c r="H14" s="51">
        <f t="shared" ref="H14:H21" si="1">SUM(F14-E14)</f>
        <v>0.13999999999998636</v>
      </c>
      <c r="I14" s="27"/>
    </row>
    <row r="15" spans="1:10" x14ac:dyDescent="0.3">
      <c r="A15" s="50">
        <v>2</v>
      </c>
      <c r="B15" s="16" t="s">
        <v>73</v>
      </c>
      <c r="C15" s="10" t="s">
        <v>54</v>
      </c>
      <c r="D15" s="28">
        <v>78.3</v>
      </c>
      <c r="E15" s="28">
        <v>78.900000000000006</v>
      </c>
      <c r="F15" s="31">
        <v>78.89</v>
      </c>
      <c r="G15" s="51">
        <f t="shared" si="0"/>
        <v>-1.2674271229400347E-2</v>
      </c>
      <c r="H15" s="51">
        <f t="shared" si="1"/>
        <v>-1.0000000000005116E-2</v>
      </c>
      <c r="I15" s="26"/>
    </row>
    <row r="16" spans="1:10" x14ac:dyDescent="0.3">
      <c r="A16" s="50">
        <v>3</v>
      </c>
      <c r="B16" s="16" t="s">
        <v>74</v>
      </c>
      <c r="C16" s="10" t="s">
        <v>54</v>
      </c>
      <c r="D16" s="28">
        <v>33</v>
      </c>
      <c r="E16" s="28">
        <v>30.2</v>
      </c>
      <c r="F16" s="31">
        <v>30.18</v>
      </c>
      <c r="G16" s="51">
        <f t="shared" si="0"/>
        <v>-6.6225165562912025E-2</v>
      </c>
      <c r="H16" s="51">
        <f t="shared" si="1"/>
        <v>-1.9999999999999574E-2</v>
      </c>
    </row>
    <row r="17" spans="1:8" x14ac:dyDescent="0.25">
      <c r="A17" s="50">
        <v>4</v>
      </c>
      <c r="B17" s="11" t="s">
        <v>75</v>
      </c>
      <c r="C17" s="10" t="s">
        <v>76</v>
      </c>
      <c r="D17" s="33">
        <v>74.239999999999995</v>
      </c>
      <c r="E17" s="28">
        <v>74.58</v>
      </c>
      <c r="F17" s="31">
        <v>74.59</v>
      </c>
      <c r="G17" s="51">
        <f t="shared" si="0"/>
        <v>1.3408420488076445E-2</v>
      </c>
      <c r="H17" s="51">
        <f t="shared" si="1"/>
        <v>1.0000000000005116E-2</v>
      </c>
    </row>
    <row r="18" spans="1:8" ht="20.25" customHeight="1" x14ac:dyDescent="0.25">
      <c r="A18" s="50">
        <v>5</v>
      </c>
      <c r="B18" s="11" t="s">
        <v>55</v>
      </c>
      <c r="C18" s="10" t="s">
        <v>56</v>
      </c>
      <c r="D18" s="33">
        <v>9</v>
      </c>
      <c r="E18" s="28">
        <v>9.8000000000000007</v>
      </c>
      <c r="F18" s="31">
        <v>9.6</v>
      </c>
      <c r="G18" s="51">
        <f t="shared" si="0"/>
        <v>-2.0408163265306314</v>
      </c>
      <c r="H18" s="51">
        <f t="shared" si="1"/>
        <v>-0.20000000000000107</v>
      </c>
    </row>
    <row r="19" spans="1:8" x14ac:dyDescent="0.25">
      <c r="A19" s="50">
        <v>6</v>
      </c>
      <c r="B19" s="11" t="s">
        <v>57</v>
      </c>
      <c r="C19" s="10" t="s">
        <v>58</v>
      </c>
      <c r="D19" s="33">
        <v>12.8</v>
      </c>
      <c r="E19" s="28">
        <v>12.8</v>
      </c>
      <c r="F19" s="31">
        <v>12.7</v>
      </c>
      <c r="G19" s="51">
        <f t="shared" si="0"/>
        <v>-0.78125000000001421</v>
      </c>
      <c r="H19" s="51">
        <f t="shared" si="1"/>
        <v>-0.10000000000000142</v>
      </c>
    </row>
    <row r="20" spans="1:8" x14ac:dyDescent="0.25">
      <c r="A20" s="50">
        <v>7</v>
      </c>
      <c r="B20" s="11" t="s">
        <v>59</v>
      </c>
      <c r="C20" s="10" t="s">
        <v>60</v>
      </c>
      <c r="D20" s="33">
        <v>-0.56999999999999995</v>
      </c>
      <c r="E20" s="28">
        <v>-0.4</v>
      </c>
      <c r="F20" s="31">
        <v>-0.4</v>
      </c>
      <c r="G20" s="51">
        <f t="shared" si="0"/>
        <v>0</v>
      </c>
      <c r="H20" s="51">
        <f t="shared" si="1"/>
        <v>0</v>
      </c>
    </row>
    <row r="21" spans="1:8" x14ac:dyDescent="0.25">
      <c r="A21" s="50">
        <v>8</v>
      </c>
      <c r="B21" s="11" t="s">
        <v>77</v>
      </c>
      <c r="C21" s="10" t="s">
        <v>78</v>
      </c>
      <c r="D21" s="33">
        <v>-0.27</v>
      </c>
      <c r="E21" s="28">
        <v>-0.42</v>
      </c>
      <c r="F21" s="31">
        <v>-0.31</v>
      </c>
      <c r="G21" s="51">
        <f t="shared" si="0"/>
        <v>-26.19047619047619</v>
      </c>
      <c r="H21" s="51">
        <f t="shared" si="1"/>
        <v>0.10999999999999999</v>
      </c>
    </row>
    <row r="22" spans="1:8" x14ac:dyDescent="0.25">
      <c r="A22" s="50"/>
      <c r="B22" s="2" t="s">
        <v>61</v>
      </c>
      <c r="C22" s="10"/>
      <c r="D22" s="31"/>
      <c r="E22" s="28"/>
      <c r="F22" s="31"/>
      <c r="G22" s="51"/>
      <c r="H22" s="51"/>
    </row>
    <row r="23" spans="1:8" x14ac:dyDescent="0.25">
      <c r="A23" s="50"/>
      <c r="B23" s="2" t="s">
        <v>132</v>
      </c>
      <c r="C23" s="10"/>
      <c r="D23" s="31"/>
      <c r="E23" s="28"/>
      <c r="F23" s="31"/>
      <c r="G23" s="51"/>
      <c r="H23" s="51"/>
    </row>
    <row r="24" spans="1:8" x14ac:dyDescent="0.25">
      <c r="A24" s="50"/>
      <c r="B24" s="9" t="s">
        <v>63</v>
      </c>
      <c r="C24" s="3"/>
      <c r="D24" s="31"/>
      <c r="E24" s="28"/>
      <c r="F24" s="31"/>
      <c r="G24" s="51"/>
      <c r="H24" s="51"/>
    </row>
    <row r="25" spans="1:8" ht="44.25" customHeight="1" x14ac:dyDescent="0.25">
      <c r="A25" s="50">
        <v>9</v>
      </c>
      <c r="B25" s="11" t="s">
        <v>67</v>
      </c>
      <c r="C25" s="3" t="s">
        <v>62</v>
      </c>
      <c r="D25" s="32">
        <v>23977</v>
      </c>
      <c r="E25" s="28">
        <v>26182.93</v>
      </c>
      <c r="F25" s="31">
        <v>27968.59</v>
      </c>
      <c r="G25" s="51">
        <f>AVERAGE(F25/E25*100)-100</f>
        <v>6.8199395560389888</v>
      </c>
      <c r="H25" s="51">
        <f>SUM(F25-E25)</f>
        <v>1785.6599999999999</v>
      </c>
    </row>
    <row r="26" spans="1:8" ht="37.5" x14ac:dyDescent="0.25">
      <c r="A26" s="50"/>
      <c r="B26" s="9" t="s">
        <v>68</v>
      </c>
      <c r="C26" s="10"/>
      <c r="D26" s="31"/>
      <c r="E26" s="28"/>
      <c r="F26" s="31"/>
      <c r="G26" s="51"/>
      <c r="H26" s="51"/>
    </row>
    <row r="27" spans="1:8" ht="63.75" customHeight="1" x14ac:dyDescent="0.25">
      <c r="A27" s="50">
        <v>10</v>
      </c>
      <c r="B27" s="11" t="s">
        <v>72</v>
      </c>
      <c r="C27" s="10" t="s">
        <v>62</v>
      </c>
      <c r="D27" s="31">
        <v>1100.33</v>
      </c>
      <c r="E27" s="28">
        <v>1317.94</v>
      </c>
      <c r="F27" s="31">
        <v>1302.51</v>
      </c>
      <c r="G27" s="51">
        <f>AVERAGE(F27/E27*100)-100</f>
        <v>-1.1707664992336504</v>
      </c>
      <c r="H27" s="51">
        <f>SUM(F27-E27)</f>
        <v>-15.430000000000064</v>
      </c>
    </row>
    <row r="28" spans="1:8" ht="37.5" x14ac:dyDescent="0.25">
      <c r="A28" s="50"/>
      <c r="B28" s="9" t="s">
        <v>70</v>
      </c>
      <c r="C28" s="3"/>
      <c r="D28" s="43"/>
      <c r="E28" s="28"/>
      <c r="F28" s="31"/>
      <c r="G28" s="42"/>
      <c r="H28" s="42"/>
    </row>
    <row r="29" spans="1:8" ht="66.75" customHeight="1" x14ac:dyDescent="0.25">
      <c r="A29" s="50">
        <v>11</v>
      </c>
      <c r="B29" s="11" t="s">
        <v>69</v>
      </c>
      <c r="C29" s="3" t="s">
        <v>62</v>
      </c>
      <c r="D29" s="31">
        <v>484.03</v>
      </c>
      <c r="E29" s="28">
        <v>846.68</v>
      </c>
      <c r="F29" s="31">
        <v>934.71</v>
      </c>
      <c r="G29" s="51">
        <f>AVERAGE(F29/E29*100)-100</f>
        <v>10.397080360939199</v>
      </c>
      <c r="H29" s="51">
        <f>SUM(F29-E29)</f>
        <v>88.030000000000086</v>
      </c>
    </row>
    <row r="30" spans="1:8" x14ac:dyDescent="0.25">
      <c r="A30" s="50"/>
      <c r="B30" s="2" t="s">
        <v>133</v>
      </c>
      <c r="C30" s="3"/>
      <c r="D30" s="31"/>
      <c r="E30" s="28"/>
      <c r="F30" s="31"/>
      <c r="G30" s="51"/>
      <c r="H30" s="51"/>
    </row>
    <row r="31" spans="1:8" x14ac:dyDescent="0.25">
      <c r="A31" s="50">
        <v>12</v>
      </c>
      <c r="B31" s="5" t="s">
        <v>0</v>
      </c>
      <c r="C31" s="6" t="s">
        <v>1</v>
      </c>
      <c r="D31" s="45">
        <v>6749.1</v>
      </c>
      <c r="E31" s="28">
        <v>6715</v>
      </c>
      <c r="F31" s="31">
        <v>6379.1</v>
      </c>
      <c r="G31" s="51">
        <f>AVERAGE(F31/E31*100)-100</f>
        <v>-5.0022338049143684</v>
      </c>
      <c r="H31" s="51">
        <f>SUM(F31-E31)</f>
        <v>-335.89999999999964</v>
      </c>
    </row>
    <row r="32" spans="1:8" x14ac:dyDescent="0.25">
      <c r="A32" s="50"/>
      <c r="B32" s="4" t="s">
        <v>2</v>
      </c>
      <c r="C32" s="3"/>
      <c r="D32" s="31"/>
      <c r="E32" s="28"/>
      <c r="F32" s="31"/>
      <c r="G32" s="51"/>
      <c r="H32" s="51"/>
    </row>
    <row r="33" spans="1:8" x14ac:dyDescent="0.25">
      <c r="A33" s="50">
        <v>13</v>
      </c>
      <c r="B33" s="4" t="s">
        <v>3</v>
      </c>
      <c r="C33" s="3" t="s">
        <v>4</v>
      </c>
      <c r="D33" s="45">
        <v>6188.8</v>
      </c>
      <c r="E33" s="28">
        <v>6170</v>
      </c>
      <c r="F33" s="31">
        <v>5776.2</v>
      </c>
      <c r="G33" s="51">
        <f>AVERAGE(F33/E33*100)-100</f>
        <v>-6.3824959481361532</v>
      </c>
      <c r="H33" s="51">
        <f>SUM(F33-E33)</f>
        <v>-393.80000000000018</v>
      </c>
    </row>
    <row r="34" spans="1:8" x14ac:dyDescent="0.25">
      <c r="A34" s="50">
        <v>14</v>
      </c>
      <c r="B34" s="4" t="s">
        <v>5</v>
      </c>
      <c r="C34" s="3" t="s">
        <v>4</v>
      </c>
      <c r="D34" s="31">
        <v>560.32000000000005</v>
      </c>
      <c r="E34" s="28">
        <v>545</v>
      </c>
      <c r="F34" s="31">
        <v>602.9</v>
      </c>
      <c r="G34" s="51">
        <f>AVERAGE(F34/E34*100)-100</f>
        <v>10.623853211009163</v>
      </c>
      <c r="H34" s="51">
        <f>SUM(F34-E34)</f>
        <v>57.899999999999977</v>
      </c>
    </row>
    <row r="35" spans="1:8" x14ac:dyDescent="0.25">
      <c r="A35" s="50"/>
      <c r="B35" s="2" t="s">
        <v>134</v>
      </c>
      <c r="C35" s="3"/>
      <c r="D35" s="31"/>
      <c r="E35" s="28"/>
      <c r="F35" s="31"/>
      <c r="G35" s="51"/>
      <c r="H35" s="51"/>
    </row>
    <row r="36" spans="1:8" x14ac:dyDescent="0.25">
      <c r="A36" s="50">
        <v>15</v>
      </c>
      <c r="B36" s="4" t="s">
        <v>6</v>
      </c>
      <c r="C36" s="3" t="s">
        <v>7</v>
      </c>
      <c r="D36" s="28">
        <v>277.3</v>
      </c>
      <c r="E36" s="28">
        <v>140.19999999999999</v>
      </c>
      <c r="F36" s="31">
        <v>144.6</v>
      </c>
      <c r="G36" s="51">
        <f t="shared" ref="G36:G44" si="2">AVERAGE(F36/E36*100)-100</f>
        <v>3.1383737517831634</v>
      </c>
      <c r="H36" s="51">
        <f t="shared" ref="H36:H44" si="3">SUM(F36-E36)</f>
        <v>4.4000000000000057</v>
      </c>
    </row>
    <row r="37" spans="1:8" x14ac:dyDescent="0.25">
      <c r="A37" s="50">
        <v>16</v>
      </c>
      <c r="B37" s="4" t="s">
        <v>8</v>
      </c>
      <c r="C37" s="3" t="s">
        <v>7</v>
      </c>
      <c r="D37" s="28">
        <v>0</v>
      </c>
      <c r="E37" s="28">
        <v>0</v>
      </c>
      <c r="F37" s="31">
        <v>0</v>
      </c>
      <c r="G37" s="51">
        <v>0</v>
      </c>
      <c r="H37" s="51">
        <f t="shared" si="3"/>
        <v>0</v>
      </c>
    </row>
    <row r="38" spans="1:8" x14ac:dyDescent="0.25">
      <c r="A38" s="50">
        <v>17</v>
      </c>
      <c r="B38" s="4" t="s">
        <v>9</v>
      </c>
      <c r="C38" s="3" t="s">
        <v>7</v>
      </c>
      <c r="D38" s="28">
        <v>30.3</v>
      </c>
      <c r="E38" s="28">
        <v>18.399999999999999</v>
      </c>
      <c r="F38" s="31">
        <v>21.3</v>
      </c>
      <c r="G38" s="51">
        <f t="shared" si="2"/>
        <v>15.760869565217405</v>
      </c>
      <c r="H38" s="51">
        <f t="shared" si="3"/>
        <v>2.9000000000000021</v>
      </c>
    </row>
    <row r="39" spans="1:8" x14ac:dyDescent="0.25">
      <c r="A39" s="50">
        <v>18</v>
      </c>
      <c r="B39" s="4" t="s">
        <v>10</v>
      </c>
      <c r="C39" s="3" t="s">
        <v>7</v>
      </c>
      <c r="D39" s="28">
        <v>21.7</v>
      </c>
      <c r="E39" s="28">
        <v>13.5</v>
      </c>
      <c r="F39" s="31">
        <v>14.9</v>
      </c>
      <c r="G39" s="51">
        <f t="shared" si="2"/>
        <v>10.370370370370367</v>
      </c>
      <c r="H39" s="51">
        <f t="shared" si="3"/>
        <v>1.4000000000000004</v>
      </c>
    </row>
    <row r="40" spans="1:8" x14ac:dyDescent="0.25">
      <c r="A40" s="50">
        <v>19</v>
      </c>
      <c r="B40" s="4" t="s">
        <v>11</v>
      </c>
      <c r="C40" s="3" t="s">
        <v>7</v>
      </c>
      <c r="D40" s="28">
        <v>8</v>
      </c>
      <c r="E40" s="28">
        <v>8</v>
      </c>
      <c r="F40" s="31">
        <v>5</v>
      </c>
      <c r="G40" s="51">
        <f t="shared" si="2"/>
        <v>-37.5</v>
      </c>
      <c r="H40" s="51">
        <f t="shared" si="3"/>
        <v>-3</v>
      </c>
    </row>
    <row r="41" spans="1:8" x14ac:dyDescent="0.25">
      <c r="A41" s="50">
        <v>20</v>
      </c>
      <c r="B41" s="4" t="s">
        <v>12</v>
      </c>
      <c r="C41" s="3" t="s">
        <v>7</v>
      </c>
      <c r="D41" s="28">
        <v>6.7</v>
      </c>
      <c r="E41" s="28">
        <v>6.7</v>
      </c>
      <c r="F41" s="31">
        <v>3</v>
      </c>
      <c r="G41" s="51">
        <f t="shared" si="2"/>
        <v>-55.223880597014926</v>
      </c>
      <c r="H41" s="51">
        <f t="shared" si="3"/>
        <v>-3.7</v>
      </c>
    </row>
    <row r="42" spans="1:8" x14ac:dyDescent="0.25">
      <c r="A42" s="50">
        <v>21</v>
      </c>
      <c r="B42" s="4" t="s">
        <v>13</v>
      </c>
      <c r="C42" s="3" t="s">
        <v>7</v>
      </c>
      <c r="D42" s="28">
        <v>3.29</v>
      </c>
      <c r="E42" s="28">
        <v>3.1</v>
      </c>
      <c r="F42" s="31">
        <v>3.23</v>
      </c>
      <c r="G42" s="51">
        <f t="shared" si="2"/>
        <v>4.1935483870967829</v>
      </c>
      <c r="H42" s="51">
        <f t="shared" si="3"/>
        <v>0.12999999999999989</v>
      </c>
    </row>
    <row r="43" spans="1:8" x14ac:dyDescent="0.25">
      <c r="A43" s="50">
        <v>22</v>
      </c>
      <c r="B43" s="4" t="s">
        <v>14</v>
      </c>
      <c r="C43" s="3" t="s">
        <v>7</v>
      </c>
      <c r="D43" s="28">
        <v>14.78</v>
      </c>
      <c r="E43" s="28">
        <v>14.78</v>
      </c>
      <c r="F43" s="31">
        <v>13.4</v>
      </c>
      <c r="G43" s="51">
        <f t="shared" si="2"/>
        <v>-9.3369418132611628</v>
      </c>
      <c r="H43" s="51">
        <f t="shared" si="3"/>
        <v>-1.379999999999999</v>
      </c>
    </row>
    <row r="44" spans="1:8" x14ac:dyDescent="0.25">
      <c r="A44" s="50">
        <v>23</v>
      </c>
      <c r="B44" s="4" t="s">
        <v>15</v>
      </c>
      <c r="C44" s="3" t="s">
        <v>16</v>
      </c>
      <c r="D44" s="28">
        <v>6.32</v>
      </c>
      <c r="E44" s="28">
        <v>5.0999999999999996</v>
      </c>
      <c r="F44" s="31">
        <v>5.4</v>
      </c>
      <c r="G44" s="51">
        <f t="shared" si="2"/>
        <v>5.8823529411764923</v>
      </c>
      <c r="H44" s="51">
        <f t="shared" si="3"/>
        <v>0.30000000000000071</v>
      </c>
    </row>
    <row r="45" spans="1:8" x14ac:dyDescent="0.25">
      <c r="A45" s="50"/>
      <c r="B45" s="2" t="s">
        <v>135</v>
      </c>
      <c r="C45" s="3"/>
      <c r="D45" s="31"/>
      <c r="E45" s="28"/>
      <c r="F45" s="31"/>
      <c r="G45" s="51"/>
      <c r="H45" s="51"/>
    </row>
    <row r="46" spans="1:8" ht="37.5" x14ac:dyDescent="0.25">
      <c r="A46" s="50">
        <v>24</v>
      </c>
      <c r="B46" s="4" t="s">
        <v>17</v>
      </c>
      <c r="C46" s="6" t="s">
        <v>18</v>
      </c>
      <c r="D46" s="31">
        <v>254.11</v>
      </c>
      <c r="E46" s="28">
        <v>768.1</v>
      </c>
      <c r="F46" s="31">
        <v>640.42999999999995</v>
      </c>
      <c r="G46" s="51">
        <f>AVERAGE(F46/E46*100)-100</f>
        <v>-16.621533654472088</v>
      </c>
      <c r="H46" s="51">
        <f>SUM(F46-E46)</f>
        <v>-127.67000000000007</v>
      </c>
    </row>
    <row r="47" spans="1:8" x14ac:dyDescent="0.25">
      <c r="A47" s="50">
        <v>25</v>
      </c>
      <c r="B47" s="5" t="s">
        <v>19</v>
      </c>
      <c r="C47" s="6" t="s">
        <v>20</v>
      </c>
      <c r="D47" s="31">
        <v>65.91</v>
      </c>
      <c r="E47" s="28">
        <v>58.5</v>
      </c>
      <c r="F47" s="31">
        <v>54.85</v>
      </c>
      <c r="G47" s="51">
        <f>AVERAGE(F47/E47*100)-100</f>
        <v>-6.2393162393162385</v>
      </c>
      <c r="H47" s="51">
        <f>SUM(F47-E47)</f>
        <v>-3.6499999999999986</v>
      </c>
    </row>
    <row r="48" spans="1:8" x14ac:dyDescent="0.25">
      <c r="A48" s="50"/>
      <c r="B48" s="2" t="s">
        <v>136</v>
      </c>
      <c r="C48" s="3"/>
      <c r="D48" s="43"/>
      <c r="E48" s="28"/>
      <c r="F48" s="31"/>
      <c r="G48" s="42"/>
      <c r="H48" s="42"/>
    </row>
    <row r="49" spans="1:8" x14ac:dyDescent="0.25">
      <c r="A49" s="50">
        <v>26</v>
      </c>
      <c r="B49" s="5" t="s">
        <v>22</v>
      </c>
      <c r="C49" s="7" t="s">
        <v>18</v>
      </c>
      <c r="D49" s="44">
        <v>22679.919999999998</v>
      </c>
      <c r="E49" s="33">
        <v>24494.31</v>
      </c>
      <c r="F49" s="31">
        <v>27604.799999999999</v>
      </c>
      <c r="G49" s="42">
        <f>AVERAGE(F49/E49*100)-100</f>
        <v>12.698826788752157</v>
      </c>
      <c r="H49" s="42">
        <f>SUM(F49-E49)</f>
        <v>3110.489999999998</v>
      </c>
    </row>
    <row r="50" spans="1:8" x14ac:dyDescent="0.25">
      <c r="A50" s="50">
        <v>27</v>
      </c>
      <c r="B50" s="5" t="s">
        <v>23</v>
      </c>
      <c r="C50" s="7" t="s">
        <v>1</v>
      </c>
      <c r="D50" s="34">
        <v>4520.07</v>
      </c>
      <c r="E50" s="33">
        <v>4895.24</v>
      </c>
      <c r="F50" s="74" t="s">
        <v>140</v>
      </c>
      <c r="G50" s="75"/>
      <c r="H50" s="76"/>
    </row>
    <row r="51" spans="1:8" ht="25.5" customHeight="1" x14ac:dyDescent="0.25">
      <c r="A51" s="50"/>
      <c r="B51" s="2" t="s">
        <v>64</v>
      </c>
      <c r="C51" s="3"/>
      <c r="D51" s="31"/>
      <c r="E51" s="28"/>
      <c r="F51" s="31"/>
      <c r="G51" s="51"/>
      <c r="H51" s="51"/>
    </row>
    <row r="52" spans="1:8" ht="37.5" x14ac:dyDescent="0.25">
      <c r="A52" s="50">
        <v>28</v>
      </c>
      <c r="B52" s="11" t="s">
        <v>79</v>
      </c>
      <c r="C52" s="10" t="s">
        <v>24</v>
      </c>
      <c r="D52" s="31">
        <v>873</v>
      </c>
      <c r="E52" s="35">
        <v>875</v>
      </c>
      <c r="F52" s="31">
        <v>877</v>
      </c>
      <c r="G52" s="42">
        <f t="shared" ref="G52:G54" si="4">AVERAGE(F52/E52*100)-100</f>
        <v>0.22857142857142776</v>
      </c>
      <c r="H52" s="42">
        <f t="shared" ref="H52:H54" si="5">SUM(F52-E52)</f>
        <v>2</v>
      </c>
    </row>
    <row r="53" spans="1:8" ht="37.5" x14ac:dyDescent="0.25">
      <c r="A53" s="50">
        <v>29</v>
      </c>
      <c r="B53" s="11" t="s">
        <v>66</v>
      </c>
      <c r="C53" s="17" t="s">
        <v>25</v>
      </c>
      <c r="D53" s="31">
        <v>6.94</v>
      </c>
      <c r="E53" s="33">
        <v>6.95</v>
      </c>
      <c r="F53" s="31">
        <v>6.95</v>
      </c>
      <c r="G53" s="42">
        <f t="shared" si="4"/>
        <v>0</v>
      </c>
      <c r="H53" s="42">
        <f t="shared" si="5"/>
        <v>0</v>
      </c>
    </row>
    <row r="54" spans="1:8" x14ac:dyDescent="0.25">
      <c r="A54" s="50">
        <v>30</v>
      </c>
      <c r="B54" s="11" t="s">
        <v>65</v>
      </c>
      <c r="C54" s="10" t="s">
        <v>26</v>
      </c>
      <c r="D54" s="31">
        <v>7.3</v>
      </c>
      <c r="E54" s="33">
        <v>7.4</v>
      </c>
      <c r="F54" s="31">
        <v>7.41</v>
      </c>
      <c r="G54" s="42">
        <f t="shared" si="4"/>
        <v>0.13513513513512976</v>
      </c>
      <c r="H54" s="42">
        <f t="shared" si="5"/>
        <v>9.9999999999997868E-3</v>
      </c>
    </row>
    <row r="55" spans="1:8" x14ac:dyDescent="0.25">
      <c r="A55" s="50"/>
      <c r="B55" s="2" t="s">
        <v>27</v>
      </c>
      <c r="C55" s="3"/>
      <c r="D55" s="43"/>
      <c r="E55" s="28"/>
      <c r="F55" s="31"/>
      <c r="G55" s="42"/>
      <c r="H55" s="42"/>
    </row>
    <row r="56" spans="1:8" ht="26.25" customHeight="1" x14ac:dyDescent="0.25">
      <c r="A56" s="50">
        <v>31</v>
      </c>
      <c r="B56" s="5" t="s">
        <v>28</v>
      </c>
      <c r="C56" s="3" t="s">
        <v>18</v>
      </c>
      <c r="D56" s="46">
        <v>18372.27</v>
      </c>
      <c r="E56" s="28">
        <v>19959.400000000001</v>
      </c>
      <c r="F56" s="31">
        <v>22371.279999999999</v>
      </c>
      <c r="G56" s="42">
        <f>AVERAGE(F56/E56*100)-100</f>
        <v>12.083930378668683</v>
      </c>
      <c r="H56" s="42">
        <f>SUM(F56-E56)</f>
        <v>2411.8799999999974</v>
      </c>
    </row>
    <row r="57" spans="1:8" ht="64.5" customHeight="1" x14ac:dyDescent="0.25">
      <c r="A57" s="50">
        <v>32</v>
      </c>
      <c r="B57" s="4" t="s">
        <v>29</v>
      </c>
      <c r="C57" s="3" t="s">
        <v>62</v>
      </c>
      <c r="D57" s="43">
        <v>5867.4</v>
      </c>
      <c r="E57" s="28">
        <v>13505.3</v>
      </c>
      <c r="F57" s="31">
        <v>12664.6</v>
      </c>
      <c r="G57" s="42">
        <f>AVERAGE(F57/E57*100)-100</f>
        <v>-6.2249635328352468</v>
      </c>
      <c r="H57" s="42">
        <f>SUM(F57-E57)</f>
        <v>-840.69999999999891</v>
      </c>
    </row>
    <row r="58" spans="1:8" ht="19.5" x14ac:dyDescent="0.25">
      <c r="A58" s="50"/>
      <c r="B58" s="18" t="s">
        <v>80</v>
      </c>
      <c r="C58" s="10"/>
      <c r="D58" s="43"/>
      <c r="E58" s="28"/>
      <c r="F58" s="31"/>
      <c r="G58" s="42"/>
      <c r="H58" s="42"/>
    </row>
    <row r="59" spans="1:8" x14ac:dyDescent="0.25">
      <c r="A59" s="50">
        <v>33</v>
      </c>
      <c r="B59" s="12" t="s">
        <v>30</v>
      </c>
      <c r="C59" s="10" t="s">
        <v>31</v>
      </c>
      <c r="D59" s="43">
        <v>4149.13</v>
      </c>
      <c r="E59" s="28">
        <v>5077.99</v>
      </c>
      <c r="F59" s="31">
        <v>3682.3</v>
      </c>
      <c r="G59" s="42">
        <f t="shared" ref="G59:G68" si="6">AVERAGE(F59/E59*100)-100</f>
        <v>-27.485087603559663</v>
      </c>
      <c r="H59" s="42">
        <f t="shared" ref="H59:H68" si="7">SUM(F59-E59)</f>
        <v>-1395.6899999999996</v>
      </c>
    </row>
    <row r="60" spans="1:8" x14ac:dyDescent="0.25">
      <c r="A60" s="50">
        <v>34</v>
      </c>
      <c r="B60" s="12" t="s">
        <v>81</v>
      </c>
      <c r="C60" s="10" t="s">
        <v>31</v>
      </c>
      <c r="D60" s="43">
        <v>1718.24</v>
      </c>
      <c r="E60" s="28">
        <v>8427.31</v>
      </c>
      <c r="F60" s="31">
        <v>8982.32</v>
      </c>
      <c r="G60" s="42">
        <f>AVERAGE(F60/E60*100)-100</f>
        <v>6.5858500517958873</v>
      </c>
      <c r="H60" s="42">
        <f>SUM(F60-E60)</f>
        <v>555.01000000000022</v>
      </c>
    </row>
    <row r="61" spans="1:8" x14ac:dyDescent="0.25">
      <c r="A61" s="50">
        <v>35</v>
      </c>
      <c r="B61" s="11" t="s">
        <v>82</v>
      </c>
      <c r="C61" s="10" t="s">
        <v>31</v>
      </c>
      <c r="D61" s="43">
        <v>50.4</v>
      </c>
      <c r="E61" s="28">
        <v>60.66</v>
      </c>
      <c r="F61" s="31">
        <v>141.9</v>
      </c>
      <c r="G61" s="42">
        <f t="shared" si="6"/>
        <v>133.92680514342237</v>
      </c>
      <c r="H61" s="42">
        <f t="shared" si="7"/>
        <v>81.240000000000009</v>
      </c>
    </row>
    <row r="62" spans="1:8" x14ac:dyDescent="0.25">
      <c r="A62" s="50">
        <v>36</v>
      </c>
      <c r="B62" s="11" t="s">
        <v>87</v>
      </c>
      <c r="C62" s="10" t="s">
        <v>31</v>
      </c>
      <c r="D62" s="47">
        <v>0</v>
      </c>
      <c r="E62" s="28">
        <v>0</v>
      </c>
      <c r="F62" s="31">
        <v>0</v>
      </c>
      <c r="G62" s="42">
        <v>0</v>
      </c>
      <c r="H62" s="42">
        <f t="shared" si="7"/>
        <v>0</v>
      </c>
    </row>
    <row r="63" spans="1:8" x14ac:dyDescent="0.25">
      <c r="A63" s="50">
        <v>37</v>
      </c>
      <c r="B63" s="11" t="s">
        <v>32</v>
      </c>
      <c r="C63" s="10" t="s">
        <v>31</v>
      </c>
      <c r="D63" s="43">
        <v>1147.81</v>
      </c>
      <c r="E63" s="28">
        <v>6882.6</v>
      </c>
      <c r="F63" s="31">
        <v>8001.38</v>
      </c>
      <c r="G63" s="42">
        <f t="shared" si="6"/>
        <v>16.255194257983902</v>
      </c>
      <c r="H63" s="42">
        <f t="shared" si="7"/>
        <v>1118.7799999999997</v>
      </c>
    </row>
    <row r="64" spans="1:8" x14ac:dyDescent="0.25">
      <c r="A64" s="50">
        <v>38</v>
      </c>
      <c r="B64" s="11" t="s">
        <v>83</v>
      </c>
      <c r="C64" s="10" t="s">
        <v>31</v>
      </c>
      <c r="D64" s="43">
        <v>455.3</v>
      </c>
      <c r="E64" s="28">
        <v>497.6</v>
      </c>
      <c r="F64" s="31">
        <v>781.4</v>
      </c>
      <c r="G64" s="42">
        <f t="shared" si="6"/>
        <v>57.033762057877794</v>
      </c>
      <c r="H64" s="42">
        <f t="shared" si="7"/>
        <v>283.79999999999995</v>
      </c>
    </row>
    <row r="65" spans="1:8" x14ac:dyDescent="0.25">
      <c r="A65" s="50">
        <v>39</v>
      </c>
      <c r="B65" s="12" t="s">
        <v>84</v>
      </c>
      <c r="C65" s="10" t="s">
        <v>31</v>
      </c>
      <c r="D65" s="43">
        <v>41.17</v>
      </c>
      <c r="E65" s="28">
        <v>44.98</v>
      </c>
      <c r="F65" s="31">
        <v>39.78</v>
      </c>
      <c r="G65" s="42">
        <f t="shared" si="6"/>
        <v>-11.560693641618485</v>
      </c>
      <c r="H65" s="42">
        <f t="shared" si="7"/>
        <v>-5.1999999999999957</v>
      </c>
    </row>
    <row r="66" spans="1:8" x14ac:dyDescent="0.25">
      <c r="A66" s="50">
        <v>40</v>
      </c>
      <c r="B66" s="12" t="s">
        <v>85</v>
      </c>
      <c r="C66" s="10" t="s">
        <v>31</v>
      </c>
      <c r="D66" s="43">
        <v>401.47</v>
      </c>
      <c r="E66" s="28">
        <v>438.78</v>
      </c>
      <c r="F66" s="31">
        <v>664.43</v>
      </c>
      <c r="G66" s="42">
        <f t="shared" si="6"/>
        <v>51.426683075801066</v>
      </c>
      <c r="H66" s="42">
        <f t="shared" si="7"/>
        <v>225.64999999999998</v>
      </c>
    </row>
    <row r="67" spans="1:8" x14ac:dyDescent="0.25">
      <c r="A67" s="50">
        <v>41</v>
      </c>
      <c r="B67" s="12" t="s">
        <v>86</v>
      </c>
      <c r="C67" s="10" t="s">
        <v>31</v>
      </c>
      <c r="D67" s="43">
        <v>12.68</v>
      </c>
      <c r="E67" s="28">
        <v>13.83</v>
      </c>
      <c r="F67" s="31">
        <v>77.22</v>
      </c>
      <c r="G67" s="42">
        <f t="shared" si="6"/>
        <v>458.35140997830808</v>
      </c>
      <c r="H67" s="42">
        <f t="shared" si="7"/>
        <v>63.39</v>
      </c>
    </row>
    <row r="68" spans="1:8" x14ac:dyDescent="0.25">
      <c r="A68" s="50">
        <v>42</v>
      </c>
      <c r="B68" s="11" t="s">
        <v>33</v>
      </c>
      <c r="C68" s="10" t="s">
        <v>31</v>
      </c>
      <c r="D68" s="43">
        <v>64.709999999999994</v>
      </c>
      <c r="E68" s="28">
        <v>986.45</v>
      </c>
      <c r="F68" s="31">
        <v>57.65</v>
      </c>
      <c r="G68" s="42">
        <f t="shared" si="6"/>
        <v>-94.155811242333627</v>
      </c>
      <c r="H68" s="42">
        <f t="shared" si="7"/>
        <v>-928.80000000000007</v>
      </c>
    </row>
    <row r="69" spans="1:8" ht="56.25" x14ac:dyDescent="0.25">
      <c r="A69" s="50"/>
      <c r="B69" s="9" t="s">
        <v>71</v>
      </c>
      <c r="C69" s="10"/>
      <c r="D69" s="43"/>
      <c r="E69" s="28"/>
      <c r="F69" s="31"/>
      <c r="G69" s="42"/>
      <c r="H69" s="42"/>
    </row>
    <row r="70" spans="1:8" ht="19.5" x14ac:dyDescent="0.25">
      <c r="A70" s="50">
        <v>43</v>
      </c>
      <c r="B70" s="18" t="s">
        <v>114</v>
      </c>
      <c r="C70" s="10" t="s">
        <v>1</v>
      </c>
      <c r="D70" s="37">
        <v>4447.42</v>
      </c>
      <c r="E70" s="28">
        <v>4843.8</v>
      </c>
      <c r="F70" s="31">
        <v>5018.33</v>
      </c>
      <c r="G70" s="51">
        <f t="shared" ref="G70:G100" si="8">AVERAGE(F70/E70*100)-100</f>
        <v>3.6031628060613485</v>
      </c>
      <c r="H70" s="51">
        <f t="shared" ref="H70:H100" si="9">SUM(F70-E70)</f>
        <v>174.52999999999975</v>
      </c>
    </row>
    <row r="71" spans="1:8" ht="19.5" x14ac:dyDescent="0.25">
      <c r="A71" s="50">
        <v>44</v>
      </c>
      <c r="B71" s="18" t="s">
        <v>88</v>
      </c>
      <c r="C71" s="10" t="s">
        <v>34</v>
      </c>
      <c r="D71" s="38">
        <v>1184.1099999999999</v>
      </c>
      <c r="E71" s="28">
        <v>2184.9699999999998</v>
      </c>
      <c r="F71" s="31">
        <v>2346.7199999999998</v>
      </c>
      <c r="G71" s="51">
        <f t="shared" si="8"/>
        <v>7.4028476363519928</v>
      </c>
      <c r="H71" s="51">
        <f t="shared" si="9"/>
        <v>161.75</v>
      </c>
    </row>
    <row r="72" spans="1:8" ht="19.5" x14ac:dyDescent="0.25">
      <c r="A72" s="50">
        <v>45</v>
      </c>
      <c r="B72" s="18" t="s">
        <v>115</v>
      </c>
      <c r="C72" s="10" t="s">
        <v>34</v>
      </c>
      <c r="D72" s="33">
        <v>1001.75</v>
      </c>
      <c r="E72" s="28">
        <v>1997.82</v>
      </c>
      <c r="F72" s="31">
        <v>2128.67</v>
      </c>
      <c r="G72" s="51">
        <f t="shared" si="8"/>
        <v>6.5496391066262305</v>
      </c>
      <c r="H72" s="51">
        <f t="shared" si="9"/>
        <v>130.85000000000014</v>
      </c>
    </row>
    <row r="73" spans="1:8" x14ac:dyDescent="0.25">
      <c r="A73" s="50">
        <v>46</v>
      </c>
      <c r="B73" s="19" t="s">
        <v>89</v>
      </c>
      <c r="C73" s="10" t="s">
        <v>34</v>
      </c>
      <c r="D73" s="33">
        <v>0</v>
      </c>
      <c r="E73" s="40">
        <v>0</v>
      </c>
      <c r="F73" s="31">
        <v>0</v>
      </c>
      <c r="G73" s="51">
        <v>0</v>
      </c>
      <c r="H73" s="51">
        <f t="shared" si="9"/>
        <v>0</v>
      </c>
    </row>
    <row r="74" spans="1:8" x14ac:dyDescent="0.25">
      <c r="A74" s="50">
        <v>47</v>
      </c>
      <c r="B74" s="19" t="s">
        <v>90</v>
      </c>
      <c r="C74" s="10" t="s">
        <v>34</v>
      </c>
      <c r="D74" s="33">
        <v>617.75</v>
      </c>
      <c r="E74" s="28">
        <v>1473.34</v>
      </c>
      <c r="F74" s="31">
        <v>1563.29</v>
      </c>
      <c r="G74" s="51">
        <f t="shared" si="8"/>
        <v>6.105175994678774</v>
      </c>
      <c r="H74" s="51">
        <f t="shared" si="9"/>
        <v>89.950000000000045</v>
      </c>
    </row>
    <row r="75" spans="1:8" x14ac:dyDescent="0.25">
      <c r="A75" s="50">
        <v>48</v>
      </c>
      <c r="B75" s="19" t="s">
        <v>91</v>
      </c>
      <c r="C75" s="10" t="s">
        <v>34</v>
      </c>
      <c r="D75" s="33">
        <v>0</v>
      </c>
      <c r="E75" s="28">
        <v>0</v>
      </c>
      <c r="F75" s="31">
        <v>0</v>
      </c>
      <c r="G75" s="51">
        <v>0</v>
      </c>
      <c r="H75" s="51">
        <f t="shared" si="9"/>
        <v>0</v>
      </c>
    </row>
    <row r="76" spans="1:8" x14ac:dyDescent="0.25">
      <c r="A76" s="50">
        <v>49</v>
      </c>
      <c r="B76" s="19" t="s">
        <v>92</v>
      </c>
      <c r="C76" s="10" t="s">
        <v>34</v>
      </c>
      <c r="D76" s="33">
        <v>46.62</v>
      </c>
      <c r="E76" s="28">
        <v>44.44</v>
      </c>
      <c r="F76" s="31">
        <v>47.67</v>
      </c>
      <c r="G76" s="51">
        <f t="shared" si="8"/>
        <v>7.2682268226822657</v>
      </c>
      <c r="H76" s="51">
        <f t="shared" si="9"/>
        <v>3.230000000000004</v>
      </c>
    </row>
    <row r="77" spans="1:8" ht="37.5" x14ac:dyDescent="0.25">
      <c r="A77" s="50">
        <v>50</v>
      </c>
      <c r="B77" s="19" t="s">
        <v>93</v>
      </c>
      <c r="C77" s="10" t="s">
        <v>34</v>
      </c>
      <c r="D77" s="33">
        <v>78.88</v>
      </c>
      <c r="E77" s="41">
        <v>199.03</v>
      </c>
      <c r="F77" s="31">
        <v>208.18</v>
      </c>
      <c r="G77" s="51">
        <f t="shared" si="8"/>
        <v>4.5972968899161089</v>
      </c>
      <c r="H77" s="51">
        <f t="shared" si="9"/>
        <v>9.1500000000000057</v>
      </c>
    </row>
    <row r="78" spans="1:8" x14ac:dyDescent="0.25">
      <c r="A78" s="50">
        <v>51</v>
      </c>
      <c r="B78" s="19" t="s">
        <v>94</v>
      </c>
      <c r="C78" s="10" t="s">
        <v>34</v>
      </c>
      <c r="D78" s="33">
        <v>87.55</v>
      </c>
      <c r="E78" s="28">
        <v>86.76</v>
      </c>
      <c r="F78" s="31">
        <v>104.22</v>
      </c>
      <c r="G78" s="51">
        <f t="shared" si="8"/>
        <v>20.124481327800822</v>
      </c>
      <c r="H78" s="51">
        <f t="shared" si="9"/>
        <v>17.459999999999994</v>
      </c>
    </row>
    <row r="79" spans="1:8" x14ac:dyDescent="0.25">
      <c r="A79" s="50">
        <v>52</v>
      </c>
      <c r="B79" s="19" t="s">
        <v>95</v>
      </c>
      <c r="C79" s="10" t="s">
        <v>34</v>
      </c>
      <c r="D79" s="33">
        <v>0</v>
      </c>
      <c r="E79" s="28">
        <v>0</v>
      </c>
      <c r="F79" s="31">
        <v>0</v>
      </c>
      <c r="G79" s="51">
        <v>0</v>
      </c>
      <c r="H79" s="51">
        <f t="shared" si="9"/>
        <v>0</v>
      </c>
    </row>
    <row r="80" spans="1:8" x14ac:dyDescent="0.25">
      <c r="A80" s="50">
        <v>53</v>
      </c>
      <c r="B80" s="19" t="s">
        <v>96</v>
      </c>
      <c r="C80" s="10" t="s">
        <v>34</v>
      </c>
      <c r="D80" s="33">
        <v>0</v>
      </c>
      <c r="E80" s="28">
        <v>0</v>
      </c>
      <c r="F80" s="31">
        <v>0</v>
      </c>
      <c r="G80" s="51">
        <v>0</v>
      </c>
      <c r="H80" s="51">
        <f t="shared" si="9"/>
        <v>0</v>
      </c>
    </row>
    <row r="81" spans="1:8" x14ac:dyDescent="0.25">
      <c r="A81" s="50">
        <v>54</v>
      </c>
      <c r="B81" s="19" t="s">
        <v>97</v>
      </c>
      <c r="C81" s="10" t="s">
        <v>34</v>
      </c>
      <c r="D81" s="33">
        <v>0</v>
      </c>
      <c r="E81" s="28">
        <v>0</v>
      </c>
      <c r="F81" s="31">
        <v>0</v>
      </c>
      <c r="G81" s="51">
        <v>0</v>
      </c>
      <c r="H81" s="51">
        <f t="shared" si="9"/>
        <v>0</v>
      </c>
    </row>
    <row r="82" spans="1:8" x14ac:dyDescent="0.25">
      <c r="A82" s="50">
        <v>55</v>
      </c>
      <c r="B82" s="19" t="s">
        <v>98</v>
      </c>
      <c r="C82" s="10" t="s">
        <v>34</v>
      </c>
      <c r="D82" s="38">
        <v>140.30000000000001</v>
      </c>
      <c r="E82" s="28">
        <v>139.75</v>
      </c>
      <c r="F82" s="31">
        <v>140.97</v>
      </c>
      <c r="G82" s="51">
        <f t="shared" si="8"/>
        <v>0.87298747763864526</v>
      </c>
      <c r="H82" s="51">
        <f t="shared" si="9"/>
        <v>1.2199999999999989</v>
      </c>
    </row>
    <row r="83" spans="1:8" ht="19.5" x14ac:dyDescent="0.25">
      <c r="A83" s="50">
        <v>56</v>
      </c>
      <c r="B83" s="18" t="s">
        <v>99</v>
      </c>
      <c r="C83" s="10" t="s">
        <v>34</v>
      </c>
      <c r="D83" s="33">
        <v>182.36</v>
      </c>
      <c r="E83" s="28">
        <v>187.15</v>
      </c>
      <c r="F83" s="31">
        <v>218.05</v>
      </c>
      <c r="G83" s="51">
        <f t="shared" si="8"/>
        <v>16.510820197702387</v>
      </c>
      <c r="H83" s="51">
        <f t="shared" si="9"/>
        <v>30.900000000000006</v>
      </c>
    </row>
    <row r="84" spans="1:8" ht="19.5" x14ac:dyDescent="0.25">
      <c r="A84" s="50">
        <v>57</v>
      </c>
      <c r="B84" s="18" t="s">
        <v>128</v>
      </c>
      <c r="C84" s="10" t="s">
        <v>34</v>
      </c>
      <c r="D84" s="33">
        <v>3263.31</v>
      </c>
      <c r="E84" s="28">
        <v>2658.83</v>
      </c>
      <c r="F84" s="31">
        <v>2671.61</v>
      </c>
      <c r="G84" s="51">
        <f t="shared" si="8"/>
        <v>0.4806625470601773</v>
      </c>
      <c r="H84" s="51">
        <f t="shared" si="9"/>
        <v>12.7800000000002</v>
      </c>
    </row>
    <row r="85" spans="1:8" ht="19.5" x14ac:dyDescent="0.25">
      <c r="A85" s="50">
        <v>58</v>
      </c>
      <c r="B85" s="20" t="s">
        <v>116</v>
      </c>
      <c r="C85" s="10" t="s">
        <v>34</v>
      </c>
      <c r="D85" s="33">
        <v>4496.72</v>
      </c>
      <c r="E85" s="40">
        <v>4821.43</v>
      </c>
      <c r="F85" s="31">
        <v>4724.91</v>
      </c>
      <c r="G85" s="51">
        <f t="shared" si="8"/>
        <v>-2.0018957031420257</v>
      </c>
      <c r="H85" s="51">
        <f t="shared" si="9"/>
        <v>-96.520000000000437</v>
      </c>
    </row>
    <row r="86" spans="1:8" x14ac:dyDescent="0.25">
      <c r="A86" s="50">
        <v>59</v>
      </c>
      <c r="B86" s="19" t="s">
        <v>100</v>
      </c>
      <c r="C86" s="10" t="s">
        <v>34</v>
      </c>
      <c r="D86" s="33">
        <v>347.85</v>
      </c>
      <c r="E86" s="28">
        <v>465.61</v>
      </c>
      <c r="F86" s="31">
        <v>411.68</v>
      </c>
      <c r="G86" s="51">
        <f t="shared" si="8"/>
        <v>-11.582655011705072</v>
      </c>
      <c r="H86" s="51">
        <f t="shared" si="9"/>
        <v>-53.930000000000007</v>
      </c>
    </row>
    <row r="87" spans="1:8" x14ac:dyDescent="0.25">
      <c r="A87" s="50">
        <v>60</v>
      </c>
      <c r="B87" s="19" t="s">
        <v>101</v>
      </c>
      <c r="C87" s="10" t="s">
        <v>34</v>
      </c>
      <c r="D87" s="37">
        <v>0</v>
      </c>
      <c r="E87" s="39">
        <v>2.85</v>
      </c>
      <c r="F87" s="31">
        <v>2.85</v>
      </c>
      <c r="G87" s="51">
        <v>0</v>
      </c>
      <c r="H87" s="51">
        <f t="shared" si="9"/>
        <v>0</v>
      </c>
    </row>
    <row r="88" spans="1:8" x14ac:dyDescent="0.25">
      <c r="A88" s="50">
        <v>61</v>
      </c>
      <c r="B88" s="19" t="s">
        <v>102</v>
      </c>
      <c r="C88" s="10" t="s">
        <v>34</v>
      </c>
      <c r="D88" s="37">
        <v>26.96</v>
      </c>
      <c r="E88" s="28">
        <v>34.47</v>
      </c>
      <c r="F88" s="31">
        <v>36.5</v>
      </c>
      <c r="G88" s="51">
        <f t="shared" si="8"/>
        <v>5.8891789962286083</v>
      </c>
      <c r="H88" s="51">
        <f t="shared" si="9"/>
        <v>2.0300000000000011</v>
      </c>
    </row>
    <row r="89" spans="1:8" x14ac:dyDescent="0.25">
      <c r="A89" s="50">
        <v>62</v>
      </c>
      <c r="B89" s="19" t="s">
        <v>103</v>
      </c>
      <c r="C89" s="10" t="s">
        <v>34</v>
      </c>
      <c r="D89" s="37">
        <v>238.18</v>
      </c>
      <c r="E89" s="28">
        <v>709.85</v>
      </c>
      <c r="F89" s="31">
        <v>574.64</v>
      </c>
      <c r="G89" s="51">
        <f t="shared" si="8"/>
        <v>-19.047686130872719</v>
      </c>
      <c r="H89" s="51">
        <f t="shared" si="9"/>
        <v>-135.21000000000004</v>
      </c>
    </row>
    <row r="90" spans="1:8" x14ac:dyDescent="0.25">
      <c r="A90" s="50">
        <v>63</v>
      </c>
      <c r="B90" s="19" t="s">
        <v>104</v>
      </c>
      <c r="C90" s="10" t="s">
        <v>34</v>
      </c>
      <c r="D90" s="36">
        <v>562.75</v>
      </c>
      <c r="E90" s="28">
        <v>406.8</v>
      </c>
      <c r="F90" s="31">
        <v>408.52</v>
      </c>
      <c r="G90" s="51">
        <f t="shared" si="8"/>
        <v>0.42281219272368276</v>
      </c>
      <c r="H90" s="51">
        <f t="shared" si="9"/>
        <v>1.7199999999999704</v>
      </c>
    </row>
    <row r="91" spans="1:8" x14ac:dyDescent="0.25">
      <c r="A91" s="50">
        <v>64</v>
      </c>
      <c r="B91" s="19" t="s">
        <v>105</v>
      </c>
      <c r="C91" s="10" t="s">
        <v>34</v>
      </c>
      <c r="D91" s="37">
        <v>0</v>
      </c>
      <c r="E91" s="39">
        <v>0</v>
      </c>
      <c r="F91" s="31">
        <v>0</v>
      </c>
      <c r="G91" s="51">
        <v>0</v>
      </c>
      <c r="H91" s="51">
        <f t="shared" si="9"/>
        <v>0</v>
      </c>
    </row>
    <row r="92" spans="1:8" x14ac:dyDescent="0.25">
      <c r="A92" s="50">
        <v>65</v>
      </c>
      <c r="B92" s="19" t="s">
        <v>106</v>
      </c>
      <c r="C92" s="10" t="s">
        <v>34</v>
      </c>
      <c r="D92" s="39">
        <v>2065.65</v>
      </c>
      <c r="E92" s="28">
        <v>2279.0100000000002</v>
      </c>
      <c r="F92" s="31">
        <v>2332.11</v>
      </c>
      <c r="G92" s="51">
        <f t="shared" si="8"/>
        <v>2.3299590611712802</v>
      </c>
      <c r="H92" s="51">
        <f t="shared" si="9"/>
        <v>53.099999999999909</v>
      </c>
    </row>
    <row r="93" spans="1:8" x14ac:dyDescent="0.25">
      <c r="A93" s="50">
        <v>66</v>
      </c>
      <c r="B93" s="19" t="s">
        <v>107</v>
      </c>
      <c r="C93" s="10" t="s">
        <v>34</v>
      </c>
      <c r="D93" s="39">
        <v>226.32</v>
      </c>
      <c r="E93" s="28">
        <v>183.61</v>
      </c>
      <c r="F93" s="31">
        <v>188.68</v>
      </c>
      <c r="G93" s="51">
        <f t="shared" si="8"/>
        <v>2.7612875115734283</v>
      </c>
      <c r="H93" s="51">
        <f t="shared" si="9"/>
        <v>5.0699999999999932</v>
      </c>
    </row>
    <row r="94" spans="1:8" x14ac:dyDescent="0.25">
      <c r="A94" s="50">
        <v>67</v>
      </c>
      <c r="B94" s="19" t="s">
        <v>108</v>
      </c>
      <c r="C94" s="10" t="s">
        <v>34</v>
      </c>
      <c r="D94" s="39">
        <v>0</v>
      </c>
      <c r="E94" s="28">
        <v>0</v>
      </c>
      <c r="F94" s="31">
        <v>0</v>
      </c>
      <c r="G94" s="51">
        <v>0</v>
      </c>
      <c r="H94" s="51">
        <f t="shared" si="9"/>
        <v>0</v>
      </c>
    </row>
    <row r="95" spans="1:8" x14ac:dyDescent="0.25">
      <c r="A95" s="50">
        <v>68</v>
      </c>
      <c r="B95" s="19" t="s">
        <v>109</v>
      </c>
      <c r="C95" s="10" t="s">
        <v>34</v>
      </c>
      <c r="D95" s="39">
        <v>995.51</v>
      </c>
      <c r="E95" s="28">
        <v>689</v>
      </c>
      <c r="F95" s="31">
        <v>715.27</v>
      </c>
      <c r="G95" s="51">
        <f t="shared" si="8"/>
        <v>3.812772133526849</v>
      </c>
      <c r="H95" s="51">
        <f t="shared" si="9"/>
        <v>26.269999999999982</v>
      </c>
    </row>
    <row r="96" spans="1:8" x14ac:dyDescent="0.25">
      <c r="A96" s="50">
        <v>69</v>
      </c>
      <c r="B96" s="19" t="s">
        <v>110</v>
      </c>
      <c r="C96" s="10" t="s">
        <v>34</v>
      </c>
      <c r="D96" s="39">
        <v>32.43</v>
      </c>
      <c r="E96" s="28">
        <v>49.94</v>
      </c>
      <c r="F96" s="31">
        <v>54.37</v>
      </c>
      <c r="G96" s="51">
        <f t="shared" si="8"/>
        <v>8.8706447737284719</v>
      </c>
      <c r="H96" s="51">
        <f t="shared" si="9"/>
        <v>4.43</v>
      </c>
    </row>
    <row r="97" spans="1:8" x14ac:dyDescent="0.25">
      <c r="A97" s="50">
        <v>70</v>
      </c>
      <c r="B97" s="19" t="s">
        <v>111</v>
      </c>
      <c r="C97" s="10" t="s">
        <v>34</v>
      </c>
      <c r="D97" s="39">
        <v>0</v>
      </c>
      <c r="E97" s="38">
        <v>0</v>
      </c>
      <c r="F97" s="31">
        <v>0</v>
      </c>
      <c r="G97" s="51">
        <v>0</v>
      </c>
      <c r="H97" s="51">
        <f t="shared" si="9"/>
        <v>0</v>
      </c>
    </row>
    <row r="98" spans="1:8" x14ac:dyDescent="0.25">
      <c r="A98" s="50">
        <v>71</v>
      </c>
      <c r="B98" s="19" t="s">
        <v>112</v>
      </c>
      <c r="C98" s="10" t="s">
        <v>34</v>
      </c>
      <c r="D98" s="39">
        <v>1.07</v>
      </c>
      <c r="E98" s="28">
        <v>0.28999999999999998</v>
      </c>
      <c r="F98" s="31">
        <v>0.28999999999999998</v>
      </c>
      <c r="G98" s="51">
        <f t="shared" si="8"/>
        <v>0</v>
      </c>
      <c r="H98" s="51">
        <f t="shared" si="9"/>
        <v>0</v>
      </c>
    </row>
    <row r="99" spans="1:8" ht="19.5" x14ac:dyDescent="0.25">
      <c r="A99" s="50">
        <v>72</v>
      </c>
      <c r="B99" s="18" t="s">
        <v>117</v>
      </c>
      <c r="C99" s="10" t="s">
        <v>34</v>
      </c>
      <c r="D99" s="39">
        <v>-49.3</v>
      </c>
      <c r="E99" s="41">
        <v>22.37</v>
      </c>
      <c r="F99" s="31">
        <v>293.42000000000007</v>
      </c>
      <c r="G99" s="51">
        <f t="shared" si="8"/>
        <v>1211.6674117121147</v>
      </c>
      <c r="H99" s="51">
        <f t="shared" si="9"/>
        <v>271.05000000000007</v>
      </c>
    </row>
    <row r="100" spans="1:8" ht="19.5" x14ac:dyDescent="0.25">
      <c r="A100" s="50">
        <v>73</v>
      </c>
      <c r="B100" s="18" t="s">
        <v>118</v>
      </c>
      <c r="C100" s="10" t="s">
        <v>34</v>
      </c>
      <c r="D100" s="39">
        <v>287.62</v>
      </c>
      <c r="E100" s="41">
        <v>287.62</v>
      </c>
      <c r="F100" s="31">
        <v>287.62</v>
      </c>
      <c r="G100" s="51">
        <f t="shared" si="8"/>
        <v>0</v>
      </c>
      <c r="H100" s="51">
        <f t="shared" si="9"/>
        <v>0</v>
      </c>
    </row>
    <row r="101" spans="1:8" x14ac:dyDescent="0.25">
      <c r="A101" s="50"/>
      <c r="B101" s="2" t="s">
        <v>130</v>
      </c>
      <c r="C101" s="3"/>
      <c r="D101" s="43"/>
      <c r="E101" s="31"/>
      <c r="F101" s="31"/>
      <c r="G101" s="42"/>
      <c r="H101" s="42"/>
    </row>
    <row r="102" spans="1:8" ht="37.5" x14ac:dyDescent="0.25">
      <c r="A102" s="50">
        <v>74</v>
      </c>
      <c r="B102" s="12" t="s">
        <v>119</v>
      </c>
      <c r="C102" s="10" t="s">
        <v>113</v>
      </c>
      <c r="D102" s="43">
        <v>53145.5</v>
      </c>
      <c r="E102" s="31">
        <v>62871.13</v>
      </c>
      <c r="F102" s="31">
        <v>63571</v>
      </c>
      <c r="G102" s="42">
        <f>F102/E102*100-100</f>
        <v>1.1131818371961799</v>
      </c>
      <c r="H102" s="42">
        <f>F102-E102</f>
        <v>699.87000000000262</v>
      </c>
    </row>
    <row r="103" spans="1:8" x14ac:dyDescent="0.25">
      <c r="A103" s="50">
        <v>75</v>
      </c>
      <c r="B103" s="12" t="s">
        <v>35</v>
      </c>
      <c r="C103" s="15" t="s">
        <v>21</v>
      </c>
      <c r="D103" s="42">
        <v>0.27</v>
      </c>
      <c r="E103" s="31">
        <v>0.2</v>
      </c>
      <c r="F103" s="31">
        <v>0.08</v>
      </c>
      <c r="G103" s="42">
        <f t="shared" ref="G103:G112" si="10">F103/E103*100-100</f>
        <v>-60</v>
      </c>
      <c r="H103" s="42">
        <f t="shared" ref="H103:H112" si="11">F103-E103</f>
        <v>-0.12000000000000001</v>
      </c>
    </row>
    <row r="104" spans="1:8" x14ac:dyDescent="0.25">
      <c r="A104" s="50">
        <v>76</v>
      </c>
      <c r="B104" s="12" t="s">
        <v>120</v>
      </c>
      <c r="C104" s="10" t="s">
        <v>25</v>
      </c>
      <c r="D104" s="43">
        <v>20.73</v>
      </c>
      <c r="E104" s="43">
        <v>20.72</v>
      </c>
      <c r="F104" s="31">
        <v>20.72</v>
      </c>
      <c r="G104" s="47">
        <f t="shared" si="10"/>
        <v>0</v>
      </c>
      <c r="H104" s="47">
        <f t="shared" si="11"/>
        <v>0</v>
      </c>
    </row>
    <row r="105" spans="1:8" ht="37.5" x14ac:dyDescent="0.25">
      <c r="A105" s="50">
        <v>77</v>
      </c>
      <c r="B105" s="12" t="s">
        <v>36</v>
      </c>
      <c r="C105" s="10" t="s">
        <v>25</v>
      </c>
      <c r="D105" s="47">
        <v>0.20200000000000001</v>
      </c>
      <c r="E105" s="36">
        <v>0.14000000000000001</v>
      </c>
      <c r="F105" s="31">
        <v>0.16</v>
      </c>
      <c r="G105" s="47">
        <f t="shared" si="10"/>
        <v>14.285714285714278</v>
      </c>
      <c r="H105" s="47">
        <f t="shared" si="11"/>
        <v>1.999999999999999E-2</v>
      </c>
    </row>
    <row r="106" spans="1:8" x14ac:dyDescent="0.25">
      <c r="A106" s="50">
        <v>78</v>
      </c>
      <c r="B106" s="12" t="s">
        <v>121</v>
      </c>
      <c r="C106" s="10" t="s">
        <v>4</v>
      </c>
      <c r="D106" s="43">
        <v>15286.7</v>
      </c>
      <c r="E106" s="31">
        <v>18084.169999999998</v>
      </c>
      <c r="F106" s="31">
        <v>17738.400000000001</v>
      </c>
      <c r="G106" s="47">
        <f t="shared" si="10"/>
        <v>-1.9120037026858228</v>
      </c>
      <c r="H106" s="47">
        <f t="shared" si="11"/>
        <v>-345.7699999999968</v>
      </c>
    </row>
    <row r="107" spans="1:8" x14ac:dyDescent="0.25">
      <c r="A107" s="50"/>
      <c r="B107" s="8" t="s">
        <v>131</v>
      </c>
      <c r="C107" s="3"/>
      <c r="D107" s="47"/>
      <c r="E107" s="31"/>
      <c r="F107" s="31"/>
      <c r="G107" s="47"/>
      <c r="H107" s="47"/>
    </row>
    <row r="108" spans="1:8" x14ac:dyDescent="0.25">
      <c r="A108" s="50">
        <v>79</v>
      </c>
      <c r="B108" s="5" t="s">
        <v>38</v>
      </c>
      <c r="C108" s="3" t="s">
        <v>37</v>
      </c>
      <c r="D108" s="43">
        <v>6093</v>
      </c>
      <c r="E108" s="31">
        <v>5950</v>
      </c>
      <c r="F108" s="31">
        <v>5947</v>
      </c>
      <c r="G108" s="47">
        <f t="shared" si="10"/>
        <v>-5.0420168067219606E-2</v>
      </c>
      <c r="H108" s="47">
        <f t="shared" si="11"/>
        <v>-3</v>
      </c>
    </row>
    <row r="109" spans="1:8" x14ac:dyDescent="0.25">
      <c r="A109" s="50"/>
      <c r="B109" s="4" t="s">
        <v>39</v>
      </c>
      <c r="C109" s="14"/>
      <c r="D109" s="47"/>
      <c r="E109" s="31"/>
      <c r="F109" s="31"/>
      <c r="G109" s="47"/>
      <c r="H109" s="47"/>
    </row>
    <row r="110" spans="1:8" x14ac:dyDescent="0.25">
      <c r="A110" s="50">
        <v>80</v>
      </c>
      <c r="B110" s="4" t="s">
        <v>40</v>
      </c>
      <c r="C110" s="3" t="s">
        <v>41</v>
      </c>
      <c r="D110" s="43">
        <v>86.2</v>
      </c>
      <c r="E110" s="31">
        <v>86.5</v>
      </c>
      <c r="F110" s="31">
        <v>86.51</v>
      </c>
      <c r="G110" s="47">
        <f t="shared" si="10"/>
        <v>1.156069364162704E-2</v>
      </c>
      <c r="H110" s="47">
        <f t="shared" si="11"/>
        <v>1.0000000000005116E-2</v>
      </c>
    </row>
    <row r="111" spans="1:8" x14ac:dyDescent="0.25">
      <c r="A111" s="50">
        <v>81</v>
      </c>
      <c r="B111" s="4" t="s">
        <v>42</v>
      </c>
      <c r="C111" s="3" t="s">
        <v>43</v>
      </c>
      <c r="D111" s="43">
        <v>25.23</v>
      </c>
      <c r="E111" s="31">
        <v>25.2</v>
      </c>
      <c r="F111" s="31">
        <v>25.3</v>
      </c>
      <c r="G111" s="47">
        <f t="shared" si="10"/>
        <v>0.39682539682539186</v>
      </c>
      <c r="H111" s="47">
        <f t="shared" si="11"/>
        <v>0.10000000000000142</v>
      </c>
    </row>
    <row r="112" spans="1:8" x14ac:dyDescent="0.25">
      <c r="A112" s="50">
        <v>82</v>
      </c>
      <c r="B112" s="4" t="s">
        <v>44</v>
      </c>
      <c r="C112" s="3" t="s">
        <v>43</v>
      </c>
      <c r="D112" s="43">
        <v>16.8</v>
      </c>
      <c r="E112" s="31">
        <v>16.8</v>
      </c>
      <c r="F112" s="31">
        <v>16.87</v>
      </c>
      <c r="G112" s="47">
        <f t="shared" si="10"/>
        <v>0.4166666666666714</v>
      </c>
      <c r="H112" s="47">
        <f t="shared" si="11"/>
        <v>7.0000000000000284E-2</v>
      </c>
    </row>
    <row r="113" spans="1:8" x14ac:dyDescent="0.25">
      <c r="A113" s="50">
        <v>83</v>
      </c>
      <c r="B113" s="4" t="s">
        <v>45</v>
      </c>
      <c r="C113" s="3" t="s">
        <v>46</v>
      </c>
      <c r="D113" s="43">
        <v>1049</v>
      </c>
      <c r="E113" s="31">
        <v>960</v>
      </c>
      <c r="F113" s="31">
        <v>946</v>
      </c>
      <c r="G113" s="47">
        <f>F113/E113*100-100</f>
        <v>-1.4583333333333286</v>
      </c>
      <c r="H113" s="47">
        <f>F113-E113</f>
        <v>-14</v>
      </c>
    </row>
    <row r="114" spans="1:8" x14ac:dyDescent="0.25">
      <c r="D114" s="23"/>
      <c r="E114" s="23"/>
    </row>
    <row r="119" spans="1:8" x14ac:dyDescent="0.25">
      <c r="B119" s="69"/>
      <c r="C119" s="70"/>
      <c r="D119" s="70"/>
      <c r="E119" s="70"/>
    </row>
  </sheetData>
  <autoFilter ref="B11:E113"/>
  <mergeCells count="14">
    <mergeCell ref="B119:E119"/>
    <mergeCell ref="B8:B11"/>
    <mergeCell ref="C8:C11"/>
    <mergeCell ref="F9:F11"/>
    <mergeCell ref="F50:H50"/>
    <mergeCell ref="F2:H2"/>
    <mergeCell ref="F3:J3"/>
    <mergeCell ref="A8:A11"/>
    <mergeCell ref="F1:G1"/>
    <mergeCell ref="B7:H7"/>
    <mergeCell ref="E9:E11"/>
    <mergeCell ref="D9:D11"/>
    <mergeCell ref="G9:G11"/>
    <mergeCell ref="H9:H11"/>
  </mergeCells>
  <phoneticPr fontId="3" type="noConversion"/>
  <printOptions horizontalCentered="1" verticalCentered="1"/>
  <pageMargins left="0.59055118110236227" right="0.59055118110236227" top="1.1811023622047245" bottom="0.59055118110236227" header="0" footer="0"/>
  <pageSetup paperSize="9" scale="44" fitToHeight="0" orientation="landscape" r:id="rId1"/>
  <headerFooter differentFirst="1" alignWithMargins="0"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ГПВ</cp:lastModifiedBy>
  <cp:lastPrinted>2025-03-24T11:49:39Z</cp:lastPrinted>
  <dcterms:created xsi:type="dcterms:W3CDTF">2013-05-25T16:45:04Z</dcterms:created>
  <dcterms:modified xsi:type="dcterms:W3CDTF">2025-04-04T13:23:20Z</dcterms:modified>
</cp:coreProperties>
</file>